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7326FD1E-6ECC-4EDB-A4EE-E9AF82626A13}" xr6:coauthVersionLast="47" xr6:coauthVersionMax="47" xr10:uidLastSave="{00000000-0000-0000-0000-000000000000}"/>
  <bookViews>
    <workbookView xWindow="-120" yWindow="-120" windowWidth="29040" windowHeight="15720" tabRatio="548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 s="1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C19" i="17" s="1"/>
  <c r="AB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C19" i="15" s="1"/>
  <c r="AB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N31" i="11" s="1"/>
  <c r="M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C31" i="7" s="1"/>
  <c r="AB31" i="7"/>
  <c r="AA20" i="7"/>
  <c r="AA19" i="7"/>
  <c r="AC19" i="7" s="1"/>
  <c r="AB19" i="7"/>
  <c r="L44" i="7"/>
  <c r="L43" i="7"/>
  <c r="M43" i="7"/>
  <c r="N43" i="7"/>
  <c r="L32" i="7"/>
  <c r="L31" i="7"/>
  <c r="M31" i="7"/>
  <c r="N31" i="7"/>
  <c r="L20" i="7"/>
  <c r="L19" i="7"/>
  <c r="N19" i="7" s="1"/>
  <c r="M19" i="7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AO43" i="7"/>
  <c r="AN43" i="7"/>
  <c r="AM43" i="7"/>
  <c r="AL43" i="7"/>
  <c r="AK43" i="7"/>
  <c r="AJ43" i="7"/>
  <c r="AI43" i="7"/>
  <c r="AH43" i="7"/>
  <c r="AG43" i="7"/>
  <c r="AF43" i="7"/>
  <c r="AO42" i="7"/>
  <c r="AN42" i="7"/>
  <c r="AM42" i="7"/>
  <c r="AL42" i="7"/>
  <c r="AK42" i="7"/>
  <c r="AJ42" i="7"/>
  <c r="AI42" i="7"/>
  <c r="AH42" i="7"/>
  <c r="AG42" i="7"/>
  <c r="AF42" i="7"/>
  <c r="AO41" i="7"/>
  <c r="AN41" i="7"/>
  <c r="AM41" i="7"/>
  <c r="AL41" i="7"/>
  <c r="AK41" i="7"/>
  <c r="AJ41" i="7"/>
  <c r="AI41" i="7"/>
  <c r="AH41" i="7"/>
  <c r="AG41" i="7"/>
  <c r="AF41" i="7"/>
  <c r="AO40" i="7"/>
  <c r="AN40" i="7"/>
  <c r="AM40" i="7"/>
  <c r="AL40" i="7"/>
  <c r="AK40" i="7"/>
  <c r="AJ40" i="7"/>
  <c r="AI40" i="7"/>
  <c r="AH40" i="7"/>
  <c r="AG40" i="7"/>
  <c r="AF40" i="7"/>
  <c r="AO39" i="7"/>
  <c r="AN39" i="7"/>
  <c r="AM39" i="7"/>
  <c r="AL39" i="7"/>
  <c r="AK39" i="7"/>
  <c r="AJ39" i="7"/>
  <c r="AI39" i="7"/>
  <c r="AH39" i="7"/>
  <c r="AG39" i="7"/>
  <c r="AF39" i="7"/>
  <c r="AO31" i="7"/>
  <c r="AN31" i="7"/>
  <c r="AM31" i="7"/>
  <c r="AL31" i="7"/>
  <c r="AK31" i="7"/>
  <c r="AJ31" i="7"/>
  <c r="AI31" i="7"/>
  <c r="AH31" i="7"/>
  <c r="AG31" i="7"/>
  <c r="AF31" i="7"/>
  <c r="AO30" i="7"/>
  <c r="AN30" i="7"/>
  <c r="AM30" i="7"/>
  <c r="AL30" i="7"/>
  <c r="AK30" i="7"/>
  <c r="AJ30" i="7"/>
  <c r="AI30" i="7"/>
  <c r="AH30" i="7"/>
  <c r="AG30" i="7"/>
  <c r="AF30" i="7"/>
  <c r="AO29" i="7"/>
  <c r="AN29" i="7"/>
  <c r="AM29" i="7"/>
  <c r="AL29" i="7"/>
  <c r="AK29" i="7"/>
  <c r="AJ29" i="7"/>
  <c r="AI29" i="7"/>
  <c r="AH29" i="7"/>
  <c r="AG29" i="7"/>
  <c r="AF29" i="7"/>
  <c r="AO28" i="7"/>
  <c r="AN28" i="7"/>
  <c r="AM28" i="7"/>
  <c r="AL28" i="7"/>
  <c r="AK28" i="7"/>
  <c r="AJ28" i="7"/>
  <c r="AI28" i="7"/>
  <c r="AH28" i="7"/>
  <c r="AG28" i="7"/>
  <c r="AF28" i="7"/>
  <c r="AO27" i="7"/>
  <c r="AN27" i="7"/>
  <c r="AM27" i="7"/>
  <c r="AL27" i="7"/>
  <c r="AK27" i="7"/>
  <c r="AJ27" i="7"/>
  <c r="AI27" i="7"/>
  <c r="AH27" i="7"/>
  <c r="AG27" i="7"/>
  <c r="AF27" i="7"/>
  <c r="AN19" i="7"/>
  <c r="AO19" i="7"/>
  <c r="AG15" i="7"/>
  <c r="AH15" i="7"/>
  <c r="AI15" i="7"/>
  <c r="AJ15" i="7"/>
  <c r="AK15" i="7"/>
  <c r="AL15" i="7"/>
  <c r="AM15" i="7"/>
  <c r="AN15" i="7"/>
  <c r="AO15" i="7"/>
  <c r="AG16" i="7"/>
  <c r="AH16" i="7"/>
  <c r="AI16" i="7"/>
  <c r="AJ16" i="7"/>
  <c r="AK16" i="7"/>
  <c r="AL16" i="7"/>
  <c r="AM16" i="7"/>
  <c r="AN16" i="7"/>
  <c r="AO16" i="7"/>
  <c r="AG17" i="7"/>
  <c r="AH17" i="7"/>
  <c r="AI17" i="7"/>
  <c r="AJ17" i="7"/>
  <c r="AK17" i="7"/>
  <c r="AL17" i="7"/>
  <c r="AM17" i="7"/>
  <c r="AN17" i="7"/>
  <c r="AO17" i="7"/>
  <c r="AG18" i="7"/>
  <c r="AH18" i="7"/>
  <c r="AI18" i="7"/>
  <c r="AJ18" i="7"/>
  <c r="AK18" i="7"/>
  <c r="AL18" i="7"/>
  <c r="AM18" i="7"/>
  <c r="AN18" i="7"/>
  <c r="AO18" i="7"/>
  <c r="AG19" i="7"/>
  <c r="AH19" i="7"/>
  <c r="AI19" i="7"/>
  <c r="AJ19" i="7"/>
  <c r="AK19" i="7"/>
  <c r="AL19" i="7"/>
  <c r="AM19" i="7"/>
  <c r="AF16" i="7"/>
  <c r="AF17" i="7"/>
  <c r="AF18" i="7"/>
  <c r="AF19" i="7"/>
  <c r="AF15" i="7"/>
  <c r="Y44" i="7"/>
  <c r="W44" i="7"/>
  <c r="U44" i="7"/>
  <c r="S44" i="7"/>
  <c r="Q44" i="7"/>
  <c r="AB42" i="7"/>
  <c r="AA42" i="7"/>
  <c r="AB41" i="7"/>
  <c r="AA41" i="7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R27" i="16"/>
  <c r="AC41" i="7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20" i="9"/>
  <c r="AR42" i="4"/>
  <c r="AR29" i="9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<sst xmlns="http://schemas.openxmlformats.org/spreadsheetml/2006/main" count="3300" uniqueCount="40">
  <si>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</si>
  <si>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</si>
  <si>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</si>
  <si>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</si>
  <si>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</si>
  <si>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</si>
  <si>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</si>
  <si>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</si>
  <si>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</si>
  <si>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</si>
  <si>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</si>
  <si>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</si>
  <si>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</si>
  <si>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</si>
  <si>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</si>
  <si>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</si>
  <si>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</si>
  <si>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</si>
  <si>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</si>
  <si>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</si>
  <si>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</si>
  <si>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</si>
  <si>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</si>
  <si>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</si>
  <si>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</si>
  <si>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</si>
  <si>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</si>
  <si>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</si>
  <si>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</si>
  <si>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</si>
  <si>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</si>
  <si>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</si>
  <si>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</si>
  <si>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</si>
  <si>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</si>
  <si>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</si>
  <si>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</si>
  <si>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</si>
  <si>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</si>
  <si>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2014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</si>
</sst>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11661170.000000002</v>
      </c>
      <c r="C15" s="2"/>
      <c r="D15" s="2">
        <v>3334890</v>
      </c>
      <c r="E15" s="2"/>
      <c r="F15" s="2">
        <v>5300100</v>
      </c>
      <c r="G15" s="2"/>
      <c r="H15" s="2">
        <v>13439904.999999996</v>
      </c>
      <c r="I15" s="2"/>
      <c r="J15" s="2">
        <v>0</v>
      </c>
      <c r="K15" s="2"/>
      <c r="L15" s="1">
        <f>B15+D15+F15+H15+J15</f>
        <v>33736065</v>
      </c>
      <c r="M15" s="13">
        <f>C15+E15+G15+I15+K15</f>
        <v>0</v>
      </c>
      <c r="N15" s="14">
        <f>L15+M15</f>
        <v>33736065</v>
      </c>
      <c r="P15" s="3" t="s">
        <v>12</v>
      </c>
      <c r="Q15" s="2">
        <v>2157</v>
      </c>
      <c r="R15" s="2">
        <v>0</v>
      </c>
      <c r="S15" s="2">
        <v>538</v>
      </c>
      <c r="T15" s="2">
        <v>0</v>
      </c>
      <c r="U15" s="2">
        <v>908</v>
      </c>
      <c r="V15" s="2">
        <v>0</v>
      </c>
      <c r="W15" s="2">
        <v>3587</v>
      </c>
      <c r="X15" s="2">
        <v>0</v>
      </c>
      <c r="Y15" s="2">
        <v>390</v>
      </c>
      <c r="Z15" s="2">
        <v>0</v>
      </c>
      <c r="AA15" s="1">
        <f>Q15+S15+U15+W15+Y15</f>
        <v>7580</v>
      </c>
      <c r="AB15" s="13">
        <f>R15+T15+V15+X15+Z15</f>
        <v>0</v>
      </c>
      <c r="AC15" s="14">
        <f>AA15+AB15</f>
        <v>7580</v>
      </c>
      <c r="AE15" s="3" t="s">
        <v>12</v>
      </c>
      <c r="AF15" s="2">
        <f>IFERROR(B15/Q15, "N.A.")</f>
        <v>5406.1984237366723</v>
      </c>
      <c r="AG15" s="2" t="str">
        <f t="shared" ref="AG15:AP19" si="0">IFERROR(C15/R15, "N.A.")</f>
        <v>N.A.</v>
      </c>
      <c r="AH15" s="2">
        <f t="shared" si="0"/>
        <v>6198.6802973977692</v>
      </c>
      <c r="AI15" s="2" t="str">
        <f t="shared" si="0"/>
        <v>N.A.</v>
      </c>
      <c r="AJ15" s="2">
        <f t="shared" si="0"/>
        <v>5837.1145374449343</v>
      </c>
      <c r="AK15" s="2" t="str">
        <f t="shared" si="0"/>
        <v>N.A.</v>
      </c>
      <c r="AL15" s="2">
        <f t="shared" si="0"/>
        <v>3746.8371898522432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4450.6682058047491</v>
      </c>
      <c r="AQ15" s="13" t="str">
        <f t="shared" ref="AQ15" si="1">IFERROR(M15/AB15, "N.A.")</f>
        <v>N.A.</v>
      </c>
      <c r="AR15" s="14">
        <f t="shared" ref="AR15" si="2">IFERROR(N15/AC15, "N.A.")</f>
        <v>4450.6682058047491</v>
      </c>
    </row>
    <row r="16" spans="1:44" ht="15" customHeight="1" thickBot="1" x14ac:dyDescent="0.3">
      <c r="A16" s="3" t="s">
        <v>13</v>
      </c>
      <c r="B16" s="2">
        <v>6999310</v>
      </c>
      <c r="C16" s="2">
        <v>780000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6999310</v>
      </c>
      <c r="M16" s="13">
        <f t="shared" ref="M16:M18" si="4">C16+E16+G16+I16+K16</f>
        <v>780000</v>
      </c>
      <c r="N16" s="14">
        <f t="shared" ref="N16:N18" si="5">L16+M16</f>
        <v>7779310</v>
      </c>
      <c r="P16" s="3" t="s">
        <v>13</v>
      </c>
      <c r="Q16" s="2">
        <v>1932</v>
      </c>
      <c r="R16" s="2">
        <v>195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1932</v>
      </c>
      <c r="AB16" s="13">
        <f t="shared" ref="AB16:AB18" si="7">R16+T16+V16+X16+Z16</f>
        <v>195</v>
      </c>
      <c r="AC16" s="14">
        <f t="shared" ref="AC16:AC18" si="8">AA16+AB16</f>
        <v>2127</v>
      </c>
      <c r="AE16" s="3" t="s">
        <v>13</v>
      </c>
      <c r="AF16" s="2">
        <f t="shared" ref="AF16:AF19" si="9">IFERROR(B16/Q16, "N.A.")</f>
        <v>3622.8312629399584</v>
      </c>
      <c r="AG16" s="2">
        <f t="shared" si="0"/>
        <v>4000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3622.8312629399584</v>
      </c>
      <c r="AQ16" s="13">
        <f t="shared" ref="AQ16:AQ18" si="11">IFERROR(M16/AB16, "N.A.")</f>
        <v>4000</v>
      </c>
      <c r="AR16" s="14">
        <f t="shared" ref="AR16:AR18" si="12">IFERROR(N16/AC16, "N.A.")</f>
        <v>3657.4094969440525</v>
      </c>
    </row>
    <row r="17" spans="1:44" ht="15" customHeight="1" thickBot="1" x14ac:dyDescent="0.3">
      <c r="A17" s="3" t="s">
        <v>14</v>
      </c>
      <c r="B17" s="2">
        <v>36462548</v>
      </c>
      <c r="C17" s="2">
        <v>129459161.99999999</v>
      </c>
      <c r="D17" s="2">
        <v>3161790</v>
      </c>
      <c r="E17" s="2">
        <v>3526000</v>
      </c>
      <c r="F17" s="2"/>
      <c r="G17" s="2">
        <v>8980549.9999999981</v>
      </c>
      <c r="H17" s="2"/>
      <c r="I17" s="2">
        <v>4760910</v>
      </c>
      <c r="J17" s="2">
        <v>0</v>
      </c>
      <c r="K17" s="2"/>
      <c r="L17" s="1">
        <f t="shared" si="3"/>
        <v>39624338</v>
      </c>
      <c r="M17" s="13">
        <f t="shared" si="4"/>
        <v>146726621.99999997</v>
      </c>
      <c r="N17" s="14">
        <f t="shared" si="5"/>
        <v>186350959.99999997</v>
      </c>
      <c r="P17" s="3" t="s">
        <v>14</v>
      </c>
      <c r="Q17" s="2">
        <v>7946</v>
      </c>
      <c r="R17" s="2">
        <v>25334</v>
      </c>
      <c r="S17" s="2">
        <v>735</v>
      </c>
      <c r="T17" s="2">
        <v>205</v>
      </c>
      <c r="U17" s="2">
        <v>0</v>
      </c>
      <c r="V17" s="2">
        <v>1581</v>
      </c>
      <c r="W17" s="2">
        <v>0</v>
      </c>
      <c r="X17" s="2">
        <v>1160</v>
      </c>
      <c r="Y17" s="2">
        <v>593</v>
      </c>
      <c r="Z17" s="2">
        <v>0</v>
      </c>
      <c r="AA17" s="1">
        <f t="shared" si="6"/>
        <v>9274</v>
      </c>
      <c r="AB17" s="13">
        <f t="shared" si="7"/>
        <v>28280</v>
      </c>
      <c r="AC17" s="14">
        <f t="shared" si="8"/>
        <v>37554</v>
      </c>
      <c r="AE17" s="3" t="s">
        <v>14</v>
      </c>
      <c r="AF17" s="2">
        <f t="shared" si="9"/>
        <v>4588.7928517493074</v>
      </c>
      <c r="AG17" s="2">
        <f t="shared" si="0"/>
        <v>5110.0956027472957</v>
      </c>
      <c r="AH17" s="2">
        <f t="shared" si="0"/>
        <v>4301.7551020408164</v>
      </c>
      <c r="AI17" s="2">
        <f t="shared" si="0"/>
        <v>17200</v>
      </c>
      <c r="AJ17" s="2" t="str">
        <f t="shared" si="0"/>
        <v>N.A.</v>
      </c>
      <c r="AK17" s="2">
        <f t="shared" si="0"/>
        <v>5680.2972802024024</v>
      </c>
      <c r="AL17" s="2" t="str">
        <f t="shared" si="0"/>
        <v>N.A.</v>
      </c>
      <c r="AM17" s="2">
        <f t="shared" si="0"/>
        <v>4104.2327586206893</v>
      </c>
      <c r="AN17" s="2">
        <f t="shared" si="0"/>
        <v>0</v>
      </c>
      <c r="AO17" s="2" t="str">
        <f t="shared" si="0"/>
        <v>N.A.</v>
      </c>
      <c r="AP17" s="15">
        <f t="shared" si="10"/>
        <v>4272.6264826396373</v>
      </c>
      <c r="AQ17" s="13">
        <f t="shared" si="11"/>
        <v>5188.3529702970291</v>
      </c>
      <c r="AR17" s="14">
        <f t="shared" si="12"/>
        <v>4962.2133461149269</v>
      </c>
    </row>
    <row r="18" spans="1:44" ht="15" customHeight="1" thickBot="1" x14ac:dyDescent="0.3">
      <c r="A18" s="3" t="s">
        <v>15</v>
      </c>
      <c r="B18" s="2">
        <v>2988070</v>
      </c>
      <c r="C18" s="2"/>
      <c r="D18" s="2">
        <v>1808579.9999999998</v>
      </c>
      <c r="E18" s="2"/>
      <c r="F18" s="2"/>
      <c r="G18" s="2">
        <v>307500</v>
      </c>
      <c r="H18" s="2">
        <v>684000</v>
      </c>
      <c r="I18" s="2"/>
      <c r="J18" s="2"/>
      <c r="K18" s="2"/>
      <c r="L18" s="1">
        <f t="shared" si="3"/>
        <v>5480650</v>
      </c>
      <c r="M18" s="13">
        <f t="shared" si="4"/>
        <v>307500</v>
      </c>
      <c r="N18" s="14">
        <f t="shared" si="5"/>
        <v>5788150</v>
      </c>
      <c r="P18" s="3" t="s">
        <v>15</v>
      </c>
      <c r="Q18" s="2">
        <v>638</v>
      </c>
      <c r="R18" s="2">
        <v>0</v>
      </c>
      <c r="S18" s="2">
        <v>322</v>
      </c>
      <c r="T18" s="2">
        <v>0</v>
      </c>
      <c r="U18" s="2">
        <v>0</v>
      </c>
      <c r="V18" s="2">
        <v>385</v>
      </c>
      <c r="W18" s="2">
        <v>228</v>
      </c>
      <c r="X18" s="2">
        <v>0</v>
      </c>
      <c r="Y18" s="2">
        <v>0</v>
      </c>
      <c r="Z18" s="2">
        <v>0</v>
      </c>
      <c r="AA18" s="1">
        <f t="shared" si="6"/>
        <v>1188</v>
      </c>
      <c r="AB18" s="13">
        <f t="shared" si="7"/>
        <v>385</v>
      </c>
      <c r="AC18" s="17">
        <f t="shared" si="8"/>
        <v>1573</v>
      </c>
      <c r="AE18" s="3" t="s">
        <v>15</v>
      </c>
      <c r="AF18" s="2">
        <f t="shared" si="9"/>
        <v>4683.4952978056426</v>
      </c>
      <c r="AG18" s="2" t="str">
        <f t="shared" si="0"/>
        <v>N.A.</v>
      </c>
      <c r="AH18" s="2">
        <f t="shared" si="0"/>
        <v>5616.7080745341609</v>
      </c>
      <c r="AI18" s="2" t="str">
        <f t="shared" si="0"/>
        <v>N.A.</v>
      </c>
      <c r="AJ18" s="2" t="str">
        <f t="shared" si="0"/>
        <v>N.A.</v>
      </c>
      <c r="AK18" s="2">
        <f t="shared" si="0"/>
        <v>798.7012987012987</v>
      </c>
      <c r="AL18" s="2">
        <f t="shared" si="0"/>
        <v>3000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4613.3417508417506</v>
      </c>
      <c r="AQ18" s="13">
        <f t="shared" si="11"/>
        <v>798.7012987012987</v>
      </c>
      <c r="AR18" s="14">
        <f t="shared" si="12"/>
        <v>3679.6884933248571</v>
      </c>
    </row>
    <row r="19" spans="1:44" ht="15" customHeight="1" thickBot="1" x14ac:dyDescent="0.3">
      <c r="A19" s="4" t="s">
        <v>16</v>
      </c>
      <c r="B19" s="2">
        <v>58111098</v>
      </c>
      <c r="C19" s="2">
        <v>130239161.99999997</v>
      </c>
      <c r="D19" s="2">
        <v>8305260.0000000009</v>
      </c>
      <c r="E19" s="2">
        <v>3526000</v>
      </c>
      <c r="F19" s="2">
        <v>5300100</v>
      </c>
      <c r="G19" s="2">
        <v>9288050</v>
      </c>
      <c r="H19" s="2">
        <v>14123904.999999998</v>
      </c>
      <c r="I19" s="2">
        <v>4760910</v>
      </c>
      <c r="J19" s="2">
        <v>0</v>
      </c>
      <c r="K19" s="2"/>
      <c r="L19" s="1">
        <f t="shared" ref="L19" si="13">B19+D19+F19+H19+J19</f>
        <v>85840363</v>
      </c>
      <c r="M19" s="13">
        <f t="shared" ref="M19" si="14">C19+E19+G19+I19+K19</f>
        <v>147814121.99999997</v>
      </c>
      <c r="N19" s="17">
        <f t="shared" ref="N19" si="15">L19+M19</f>
        <v>233654484.99999997</v>
      </c>
      <c r="P19" s="4" t="s">
        <v>16</v>
      </c>
      <c r="Q19" s="2">
        <v>12673</v>
      </c>
      <c r="R19" s="2">
        <v>25529</v>
      </c>
      <c r="S19" s="2">
        <v>1595</v>
      </c>
      <c r="T19" s="2">
        <v>205</v>
      </c>
      <c r="U19" s="2">
        <v>908</v>
      </c>
      <c r="V19" s="2">
        <v>1966</v>
      </c>
      <c r="W19" s="2">
        <v>3815</v>
      </c>
      <c r="X19" s="2">
        <v>1160</v>
      </c>
      <c r="Y19" s="2">
        <v>983</v>
      </c>
      <c r="Z19" s="2">
        <v>0</v>
      </c>
      <c r="AA19" s="1">
        <f t="shared" ref="AA19" si="16">Q19+S19+U19+W19+Y19</f>
        <v>19974</v>
      </c>
      <c r="AB19" s="13">
        <f t="shared" ref="AB19" si="17">R19+T19+V19+X19+Z19</f>
        <v>28860</v>
      </c>
      <c r="AC19" s="14">
        <f t="shared" ref="AC19" si="18">AA19+AB19</f>
        <v>48834</v>
      </c>
      <c r="AE19" s="4" t="s">
        <v>16</v>
      </c>
      <c r="AF19" s="2">
        <f t="shared" si="9"/>
        <v>4585.4255503827035</v>
      </c>
      <c r="AG19" s="2">
        <f t="shared" si="0"/>
        <v>5101.6162795252449</v>
      </c>
      <c r="AH19" s="2">
        <f t="shared" si="0"/>
        <v>5207.0595611285271</v>
      </c>
      <c r="AI19" s="2">
        <f t="shared" si="0"/>
        <v>17200</v>
      </c>
      <c r="AJ19" s="2">
        <f t="shared" si="0"/>
        <v>5837.1145374449343</v>
      </c>
      <c r="AK19" s="2">
        <f t="shared" si="0"/>
        <v>4724.3387589013228</v>
      </c>
      <c r="AL19" s="2">
        <f t="shared" si="0"/>
        <v>3702.2031454783742</v>
      </c>
      <c r="AM19" s="2">
        <f t="shared" si="0"/>
        <v>4104.2327586206893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4297.6050365475121</v>
      </c>
      <c r="AQ19" s="13">
        <f t="shared" ref="AQ19" si="20">IFERROR(M19/AB19, "N.A.")</f>
        <v>5121.7644490644479</v>
      </c>
      <c r="AR19" s="14">
        <f t="shared" ref="AR19" si="21">IFERROR(N19/AC19, "N.A.")</f>
        <v>4784.6681615268044</v>
      </c>
    </row>
    <row r="20" spans="1:44" ht="15" customHeight="1" thickBot="1" x14ac:dyDescent="0.3">
      <c r="A20" s="5" t="s">
        <v>0</v>
      </c>
      <c r="B20" s="24">
        <f>B19+C19</f>
        <v>188350259.99999997</v>
      </c>
      <c r="C20" s="26"/>
      <c r="D20" s="24">
        <f>D19+E19</f>
        <v>11831260</v>
      </c>
      <c r="E20" s="26"/>
      <c r="F20" s="24">
        <f>F19+G19</f>
        <v>14588150</v>
      </c>
      <c r="G20" s="26"/>
      <c r="H20" s="24">
        <f>H19+I19</f>
        <v>18884815</v>
      </c>
      <c r="I20" s="26"/>
      <c r="J20" s="24">
        <f>J19+K19</f>
        <v>0</v>
      </c>
      <c r="K20" s="26"/>
      <c r="L20" s="24">
        <f>L19+M19</f>
        <v>233654484.99999997</v>
      </c>
      <c r="M20" s="25"/>
      <c r="N20" s="18">
        <f>B20+D20+F20+H20+J20</f>
        <v>233654484.99999997</v>
      </c>
      <c r="P20" s="5" t="s">
        <v>0</v>
      </c>
      <c r="Q20" s="24">
        <f>Q19+R19</f>
        <v>38202</v>
      </c>
      <c r="R20" s="26"/>
      <c r="S20" s="24">
        <f>S19+T19</f>
        <v>1800</v>
      </c>
      <c r="T20" s="26"/>
      <c r="U20" s="24">
        <f>U19+V19</f>
        <v>2874</v>
      </c>
      <c r="V20" s="26"/>
      <c r="W20" s="24">
        <f>W19+X19</f>
        <v>4975</v>
      </c>
      <c r="X20" s="26"/>
      <c r="Y20" s="24">
        <f>Y19+Z19</f>
        <v>983</v>
      </c>
      <c r="Z20" s="26"/>
      <c r="AA20" s="24">
        <f>AA19+AB19</f>
        <v>48834</v>
      </c>
      <c r="AB20" s="26"/>
      <c r="AC20" s="19">
        <f>Q20+S20+U20+W20+Y20</f>
        <v>48834</v>
      </c>
      <c r="AE20" s="5" t="s">
        <v>0</v>
      </c>
      <c r="AF20" s="27">
        <f>IFERROR(B20/Q20,"N.A.")</f>
        <v>4930.3769436155171</v>
      </c>
      <c r="AG20" s="28"/>
      <c r="AH20" s="27">
        <f>IFERROR(D20/S20,"N.A.")</f>
        <v>6572.9222222222224</v>
      </c>
      <c r="AI20" s="28"/>
      <c r="AJ20" s="27">
        <f>IFERROR(F20/U20,"N.A.")</f>
        <v>5075.9046624913017</v>
      </c>
      <c r="AK20" s="28"/>
      <c r="AL20" s="27">
        <f>IFERROR(H20/W20,"N.A.")</f>
        <v>3795.9427135678393</v>
      </c>
      <c r="AM20" s="28"/>
      <c r="AN20" s="27">
        <f>IFERROR(J20/Y20,"N.A.")</f>
        <v>0</v>
      </c>
      <c r="AO20" s="28"/>
      <c r="AP20" s="27">
        <f>IFERROR(L20/AA20,"N.A.")</f>
        <v>4784.6681615268044</v>
      </c>
      <c r="AQ20" s="28"/>
      <c r="AR20" s="16">
        <f>IFERROR(N20/AC20, "N.A.")</f>
        <v>4784.6681615268044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11661170.000000002</v>
      </c>
      <c r="C27" s="2"/>
      <c r="D27" s="2">
        <v>3334890</v>
      </c>
      <c r="E27" s="2"/>
      <c r="F27" s="2">
        <v>5300100</v>
      </c>
      <c r="G27" s="2"/>
      <c r="H27" s="2">
        <v>11872490</v>
      </c>
      <c r="I27" s="2"/>
      <c r="J27" s="2">
        <v>0</v>
      </c>
      <c r="K27" s="2"/>
      <c r="L27" s="1">
        <f>B27+D27+F27+H27+J27</f>
        <v>32168650</v>
      </c>
      <c r="M27" s="13">
        <f>C27+E27+G27+I27+K27</f>
        <v>0</v>
      </c>
      <c r="N27" s="14">
        <f>L27+M27</f>
        <v>32168650</v>
      </c>
      <c r="P27" s="3" t="s">
        <v>12</v>
      </c>
      <c r="Q27" s="2">
        <v>2157</v>
      </c>
      <c r="R27" s="2">
        <v>0</v>
      </c>
      <c r="S27" s="2">
        <v>538</v>
      </c>
      <c r="T27" s="2">
        <v>0</v>
      </c>
      <c r="U27" s="2">
        <v>908</v>
      </c>
      <c r="V27" s="2">
        <v>0</v>
      </c>
      <c r="W27" s="2">
        <v>2418</v>
      </c>
      <c r="X27" s="2">
        <v>0</v>
      </c>
      <c r="Y27" s="2">
        <v>195</v>
      </c>
      <c r="Z27" s="2">
        <v>0</v>
      </c>
      <c r="AA27" s="1">
        <f>Q27+S27+U27+W27+Y27</f>
        <v>6216</v>
      </c>
      <c r="AB27" s="13">
        <f>R27+T27+V27+X27+Z27</f>
        <v>0</v>
      </c>
      <c r="AC27" s="14">
        <f>AA27+AB27</f>
        <v>6216</v>
      </c>
      <c r="AE27" s="3" t="s">
        <v>12</v>
      </c>
      <c r="AF27" s="2">
        <f>IFERROR(B27/Q27, "N.A.")</f>
        <v>5406.1984237366723</v>
      </c>
      <c r="AG27" s="2" t="str">
        <f t="shared" ref="AG27:AG31" si="22">IFERROR(C27/R27, "N.A.")</f>
        <v>N.A.</v>
      </c>
      <c r="AH27" s="2">
        <f t="shared" ref="AH27:AH31" si="23">IFERROR(D27/S27, "N.A.")</f>
        <v>6198.6802973977692</v>
      </c>
      <c r="AI27" s="2" t="str">
        <f t="shared" ref="AI27:AI31" si="24">IFERROR(E27/T27, "N.A.")</f>
        <v>N.A.</v>
      </c>
      <c r="AJ27" s="2">
        <f t="shared" ref="AJ27:AJ31" si="25">IFERROR(F27/U27, "N.A.")</f>
        <v>5837.1145374449343</v>
      </c>
      <c r="AK27" s="2" t="str">
        <f t="shared" ref="AK27:AK31" si="26">IFERROR(G27/V27, "N.A.")</f>
        <v>N.A.</v>
      </c>
      <c r="AL27" s="2">
        <f t="shared" ref="AL27:AL31" si="27">IFERROR(H27/W27, "N.A.")</f>
        <v>4910.0454921422661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5175.1367438867437</v>
      </c>
      <c r="AQ27" s="13" t="str">
        <f t="shared" ref="AQ27:AQ30" si="32">IFERROR(M27/AB27, "N.A.")</f>
        <v>N.A.</v>
      </c>
      <c r="AR27" s="14">
        <f t="shared" ref="AR27:AR30" si="33">IFERROR(N27/AC27, "N.A.")</f>
        <v>5175.1367438867437</v>
      </c>
    </row>
    <row r="28" spans="1:44" ht="15" customHeight="1" thickBot="1" x14ac:dyDescent="0.3">
      <c r="A28" s="3" t="s">
        <v>13</v>
      </c>
      <c r="B28" s="2">
        <v>4563145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4563145</v>
      </c>
      <c r="M28" s="13">
        <f t="shared" ref="M28:M30" si="35">C28+E28+G28+I28+K28</f>
        <v>0</v>
      </c>
      <c r="N28" s="14">
        <f t="shared" ref="N28:N30" si="36">L28+M28</f>
        <v>4563145</v>
      </c>
      <c r="P28" s="3" t="s">
        <v>13</v>
      </c>
      <c r="Q28" s="2">
        <v>1086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1086</v>
      </c>
      <c r="AB28" s="13">
        <f t="shared" ref="AB28:AB30" si="38">R28+T28+V28+X28+Z28</f>
        <v>0</v>
      </c>
      <c r="AC28" s="14">
        <f t="shared" ref="AC28:AC30" si="39">AA28+AB28</f>
        <v>1086</v>
      </c>
      <c r="AE28" s="3" t="s">
        <v>13</v>
      </c>
      <c r="AF28" s="2">
        <f t="shared" ref="AF28:AF31" si="40">IFERROR(B28/Q28, "N.A.")</f>
        <v>4201.7909760589318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4201.7909760589318</v>
      </c>
      <c r="AQ28" s="13" t="str">
        <f t="shared" si="32"/>
        <v>N.A.</v>
      </c>
      <c r="AR28" s="14">
        <f t="shared" si="33"/>
        <v>4201.7909760589318</v>
      </c>
    </row>
    <row r="29" spans="1:44" ht="15" customHeight="1" thickBot="1" x14ac:dyDescent="0.3">
      <c r="A29" s="3" t="s">
        <v>14</v>
      </c>
      <c r="B29" s="2">
        <v>22910188</v>
      </c>
      <c r="C29" s="2">
        <v>85389203.00000003</v>
      </c>
      <c r="D29" s="2">
        <v>2065290.0000000002</v>
      </c>
      <c r="E29" s="2">
        <v>3526000</v>
      </c>
      <c r="F29" s="2"/>
      <c r="G29" s="2">
        <v>7276849.9999999991</v>
      </c>
      <c r="H29" s="2"/>
      <c r="I29" s="2">
        <v>3044430</v>
      </c>
      <c r="J29" s="2"/>
      <c r="K29" s="2"/>
      <c r="L29" s="1">
        <f t="shared" si="34"/>
        <v>24975478</v>
      </c>
      <c r="M29" s="13">
        <f t="shared" si="35"/>
        <v>99236483.00000003</v>
      </c>
      <c r="N29" s="14">
        <f t="shared" si="36"/>
        <v>124211961.00000003</v>
      </c>
      <c r="P29" s="3" t="s">
        <v>14</v>
      </c>
      <c r="Q29" s="2">
        <v>3914</v>
      </c>
      <c r="R29" s="2">
        <v>16381</v>
      </c>
      <c r="S29" s="2">
        <v>565</v>
      </c>
      <c r="T29" s="2">
        <v>205</v>
      </c>
      <c r="U29" s="2">
        <v>0</v>
      </c>
      <c r="V29" s="2">
        <v>1252</v>
      </c>
      <c r="W29" s="2">
        <v>0</v>
      </c>
      <c r="X29" s="2">
        <v>752</v>
      </c>
      <c r="Y29" s="2">
        <v>0</v>
      </c>
      <c r="Z29" s="2">
        <v>0</v>
      </c>
      <c r="AA29" s="1">
        <f t="shared" si="37"/>
        <v>4479</v>
      </c>
      <c r="AB29" s="13">
        <f t="shared" si="38"/>
        <v>18590</v>
      </c>
      <c r="AC29" s="14">
        <f t="shared" si="39"/>
        <v>23069</v>
      </c>
      <c r="AE29" s="3" t="s">
        <v>14</v>
      </c>
      <c r="AF29" s="2">
        <f t="shared" si="40"/>
        <v>5853.3949923352066</v>
      </c>
      <c r="AG29" s="2">
        <f t="shared" si="22"/>
        <v>5212.6978206458716</v>
      </c>
      <c r="AH29" s="2">
        <f t="shared" si="23"/>
        <v>3655.3805309734516</v>
      </c>
      <c r="AI29" s="2">
        <f t="shared" si="24"/>
        <v>17200</v>
      </c>
      <c r="AJ29" s="2" t="str">
        <f t="shared" si="25"/>
        <v>N.A.</v>
      </c>
      <c r="AK29" s="2">
        <f t="shared" si="26"/>
        <v>5812.1805111821077</v>
      </c>
      <c r="AL29" s="2" t="str">
        <f t="shared" si="27"/>
        <v>N.A.</v>
      </c>
      <c r="AM29" s="2">
        <f t="shared" si="28"/>
        <v>4048.4441489361702</v>
      </c>
      <c r="AN29" s="2" t="str">
        <f t="shared" si="29"/>
        <v>N.A.</v>
      </c>
      <c r="AO29" s="2" t="str">
        <f t="shared" si="30"/>
        <v>N.A.</v>
      </c>
      <c r="AP29" s="15">
        <f t="shared" si="31"/>
        <v>5576.1281536057159</v>
      </c>
      <c r="AQ29" s="13">
        <f t="shared" si="32"/>
        <v>5338.1647660032295</v>
      </c>
      <c r="AR29" s="14">
        <f t="shared" si="33"/>
        <v>5384.3669426503111</v>
      </c>
    </row>
    <row r="30" spans="1:44" ht="15" customHeight="1" thickBot="1" x14ac:dyDescent="0.3">
      <c r="A30" s="3" t="s">
        <v>15</v>
      </c>
      <c r="B30" s="2">
        <v>2988070</v>
      </c>
      <c r="C30" s="2"/>
      <c r="D30" s="2">
        <v>1808579.9999999998</v>
      </c>
      <c r="E30" s="2"/>
      <c r="F30" s="2"/>
      <c r="G30" s="2">
        <v>307500</v>
      </c>
      <c r="H30" s="2">
        <v>684000</v>
      </c>
      <c r="I30" s="2"/>
      <c r="J30" s="2"/>
      <c r="K30" s="2"/>
      <c r="L30" s="1">
        <f t="shared" si="34"/>
        <v>5480650</v>
      </c>
      <c r="M30" s="13">
        <f t="shared" si="35"/>
        <v>307500</v>
      </c>
      <c r="N30" s="14">
        <f t="shared" si="36"/>
        <v>5788150</v>
      </c>
      <c r="P30" s="3" t="s">
        <v>15</v>
      </c>
      <c r="Q30" s="2">
        <v>638</v>
      </c>
      <c r="R30" s="2">
        <v>0</v>
      </c>
      <c r="S30" s="2">
        <v>322</v>
      </c>
      <c r="T30" s="2">
        <v>0</v>
      </c>
      <c r="U30" s="2">
        <v>0</v>
      </c>
      <c r="V30" s="2">
        <v>385</v>
      </c>
      <c r="W30" s="2">
        <v>228</v>
      </c>
      <c r="X30" s="2">
        <v>0</v>
      </c>
      <c r="Y30" s="2">
        <v>0</v>
      </c>
      <c r="Z30" s="2">
        <v>0</v>
      </c>
      <c r="AA30" s="1">
        <f t="shared" si="37"/>
        <v>1188</v>
      </c>
      <c r="AB30" s="13">
        <f t="shared" si="38"/>
        <v>385</v>
      </c>
      <c r="AC30" s="17">
        <f t="shared" si="39"/>
        <v>1573</v>
      </c>
      <c r="AE30" s="3" t="s">
        <v>15</v>
      </c>
      <c r="AF30" s="2">
        <f t="shared" si="40"/>
        <v>4683.4952978056426</v>
      </c>
      <c r="AG30" s="2" t="str">
        <f t="shared" si="22"/>
        <v>N.A.</v>
      </c>
      <c r="AH30" s="2">
        <f t="shared" si="23"/>
        <v>5616.7080745341609</v>
      </c>
      <c r="AI30" s="2" t="str">
        <f t="shared" si="24"/>
        <v>N.A.</v>
      </c>
      <c r="AJ30" s="2" t="str">
        <f t="shared" si="25"/>
        <v>N.A.</v>
      </c>
      <c r="AK30" s="2">
        <f t="shared" si="26"/>
        <v>798.7012987012987</v>
      </c>
      <c r="AL30" s="2">
        <f t="shared" si="27"/>
        <v>3000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4613.3417508417506</v>
      </c>
      <c r="AQ30" s="13">
        <f t="shared" si="32"/>
        <v>798.7012987012987</v>
      </c>
      <c r="AR30" s="14">
        <f t="shared" si="33"/>
        <v>3679.6884933248571</v>
      </c>
    </row>
    <row r="31" spans="1:44" ht="15" customHeight="1" thickBot="1" x14ac:dyDescent="0.3">
      <c r="A31" s="4" t="s">
        <v>16</v>
      </c>
      <c r="B31" s="2">
        <v>42122572.999999993</v>
      </c>
      <c r="C31" s="2">
        <v>85389203.00000003</v>
      </c>
      <c r="D31" s="2">
        <v>7208760.0000000009</v>
      </c>
      <c r="E31" s="2">
        <v>3526000</v>
      </c>
      <c r="F31" s="2">
        <v>5300100</v>
      </c>
      <c r="G31" s="2">
        <v>7584350</v>
      </c>
      <c r="H31" s="2">
        <v>12556490</v>
      </c>
      <c r="I31" s="2">
        <v>3044430</v>
      </c>
      <c r="J31" s="2">
        <v>0</v>
      </c>
      <c r="K31" s="2"/>
      <c r="L31" s="1">
        <f t="shared" ref="L31" si="41">B31+D31+F31+H31+J31</f>
        <v>67187923</v>
      </c>
      <c r="M31" s="13">
        <f t="shared" ref="M31" si="42">C31+E31+G31+I31+K31</f>
        <v>99543983.00000003</v>
      </c>
      <c r="N31" s="17">
        <f t="shared" ref="N31" si="43">L31+M31</f>
        <v>166731906.00000003</v>
      </c>
      <c r="P31" s="4" t="s">
        <v>16</v>
      </c>
      <c r="Q31" s="2">
        <v>7795</v>
      </c>
      <c r="R31" s="2">
        <v>16381</v>
      </c>
      <c r="S31" s="2">
        <v>1425</v>
      </c>
      <c r="T31" s="2">
        <v>205</v>
      </c>
      <c r="U31" s="2">
        <v>908</v>
      </c>
      <c r="V31" s="2">
        <v>1637</v>
      </c>
      <c r="W31" s="2">
        <v>2646</v>
      </c>
      <c r="X31" s="2">
        <v>752</v>
      </c>
      <c r="Y31" s="2">
        <v>195</v>
      </c>
      <c r="Z31" s="2">
        <v>0</v>
      </c>
      <c r="AA31" s="1">
        <f t="shared" ref="AA31" si="44">Q31+S31+U31+W31+Y31</f>
        <v>12969</v>
      </c>
      <c r="AB31" s="13">
        <f t="shared" ref="AB31" si="45">R31+T31+V31+X31+Z31</f>
        <v>18975</v>
      </c>
      <c r="AC31" s="14">
        <f t="shared" ref="AC31" si="46">AA31+AB31</f>
        <v>31944</v>
      </c>
      <c r="AE31" s="4" t="s">
        <v>16</v>
      </c>
      <c r="AF31" s="2">
        <f t="shared" si="40"/>
        <v>5403.7938422065417</v>
      </c>
      <c r="AG31" s="2">
        <f t="shared" si="22"/>
        <v>5212.6978206458716</v>
      </c>
      <c r="AH31" s="2">
        <f t="shared" si="23"/>
        <v>5058.7789473684215</v>
      </c>
      <c r="AI31" s="2">
        <f t="shared" si="24"/>
        <v>17200</v>
      </c>
      <c r="AJ31" s="2">
        <f t="shared" si="25"/>
        <v>5837.1145374449343</v>
      </c>
      <c r="AK31" s="2">
        <f t="shared" si="26"/>
        <v>4633.0788026878436</v>
      </c>
      <c r="AL31" s="2">
        <f t="shared" si="27"/>
        <v>4745.4610733182162</v>
      </c>
      <c r="AM31" s="2">
        <f t="shared" si="28"/>
        <v>4048.4441489361702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5180.6556403731975</v>
      </c>
      <c r="AQ31" s="13">
        <f t="shared" ref="AQ31" si="48">IFERROR(M31/AB31, "N.A.")</f>
        <v>5246.0597101449293</v>
      </c>
      <c r="AR31" s="14">
        <f t="shared" ref="AR31" si="49">IFERROR(N31/AC31, "N.A.")</f>
        <v>5219.5061983471087</v>
      </c>
    </row>
    <row r="32" spans="1:44" ht="15" customHeight="1" thickBot="1" x14ac:dyDescent="0.3">
      <c r="A32" s="5" t="s">
        <v>0</v>
      </c>
      <c r="B32" s="24">
        <f>B31+C31</f>
        <v>127511776.00000003</v>
      </c>
      <c r="C32" s="26"/>
      <c r="D32" s="24">
        <f>D31+E31</f>
        <v>10734760</v>
      </c>
      <c r="E32" s="26"/>
      <c r="F32" s="24">
        <f>F31+G31</f>
        <v>12884450</v>
      </c>
      <c r="G32" s="26"/>
      <c r="H32" s="24">
        <f>H31+I31</f>
        <v>15600920</v>
      </c>
      <c r="I32" s="26"/>
      <c r="J32" s="24">
        <f>J31+K31</f>
        <v>0</v>
      </c>
      <c r="K32" s="26"/>
      <c r="L32" s="24">
        <f>L31+M31</f>
        <v>166731906.00000003</v>
      </c>
      <c r="M32" s="25"/>
      <c r="N32" s="18">
        <f>B32+D32+F32+H32+J32</f>
        <v>166731906.00000003</v>
      </c>
      <c r="P32" s="5" t="s">
        <v>0</v>
      </c>
      <c r="Q32" s="24">
        <f>Q31+R31</f>
        <v>24176</v>
      </c>
      <c r="R32" s="26"/>
      <c r="S32" s="24">
        <f>S31+T31</f>
        <v>1630</v>
      </c>
      <c r="T32" s="26"/>
      <c r="U32" s="24">
        <f>U31+V31</f>
        <v>2545</v>
      </c>
      <c r="V32" s="26"/>
      <c r="W32" s="24">
        <f>W31+X31</f>
        <v>3398</v>
      </c>
      <c r="X32" s="26"/>
      <c r="Y32" s="24">
        <f>Y31+Z31</f>
        <v>195</v>
      </c>
      <c r="Z32" s="26"/>
      <c r="AA32" s="24">
        <f>AA31+AB31</f>
        <v>31944</v>
      </c>
      <c r="AB32" s="26"/>
      <c r="AC32" s="19">
        <f>Q32+S32+U32+W32+Y32</f>
        <v>31944</v>
      </c>
      <c r="AE32" s="5" t="s">
        <v>0</v>
      </c>
      <c r="AF32" s="27">
        <f>IFERROR(B32/Q32,"N.A.")</f>
        <v>5274.3123759099944</v>
      </c>
      <c r="AG32" s="28"/>
      <c r="AH32" s="27">
        <f>IFERROR(D32/S32,"N.A.")</f>
        <v>6585.7423312883438</v>
      </c>
      <c r="AI32" s="28"/>
      <c r="AJ32" s="27">
        <f>IFERROR(F32/U32,"N.A.")</f>
        <v>5062.6522593320233</v>
      </c>
      <c r="AK32" s="28"/>
      <c r="AL32" s="27">
        <f>IFERROR(H32/W32,"N.A.")</f>
        <v>4591.2065921130079</v>
      </c>
      <c r="AM32" s="28"/>
      <c r="AN32" s="27">
        <f>IFERROR(J32/Y32,"N.A.")</f>
        <v>0</v>
      </c>
      <c r="AO32" s="28"/>
      <c r="AP32" s="27">
        <f>IFERROR(L32/AA32,"N.A.")</f>
        <v>5219.5061983471087</v>
      </c>
      <c r="AQ32" s="28"/>
      <c r="AR32" s="16">
        <f>IFERROR(N32/AC32, "N.A.")</f>
        <v>5219.5061983471087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1567415</v>
      </c>
      <c r="I39" s="2"/>
      <c r="J39" s="2">
        <v>0</v>
      </c>
      <c r="K39" s="2"/>
      <c r="L39" s="1">
        <f>B39+D39+F39+H39+J39</f>
        <v>1567415</v>
      </c>
      <c r="M39" s="13">
        <f>C39+E39+G39+I39+K39</f>
        <v>0</v>
      </c>
      <c r="N39" s="14">
        <f>L39+M39</f>
        <v>1567415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1169</v>
      </c>
      <c r="X39" s="2">
        <v>0</v>
      </c>
      <c r="Y39" s="2">
        <v>195</v>
      </c>
      <c r="Z39" s="2">
        <v>0</v>
      </c>
      <c r="AA39" s="1">
        <f>Q39+S39+U39+W39+Y39</f>
        <v>1364</v>
      </c>
      <c r="AB39" s="13">
        <f>R39+T39+V39+X39+Z39</f>
        <v>0</v>
      </c>
      <c r="AC39" s="14">
        <f>AA39+AB39</f>
        <v>1364</v>
      </c>
      <c r="AE39" s="3" t="s">
        <v>12</v>
      </c>
      <c r="AF39" s="2" t="str">
        <f>IFERROR(B39/Q39, "N.A.")</f>
        <v>N.A.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1340.8169375534644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1149.1312316715544</v>
      </c>
      <c r="AQ39" s="13" t="str">
        <f t="shared" ref="AQ39:AQ42" si="60">IFERROR(M39/AB39, "N.A.")</f>
        <v>N.A.</v>
      </c>
      <c r="AR39" s="14">
        <f t="shared" ref="AR39:AR42" si="61">IFERROR(N39/AC39, "N.A.")</f>
        <v>1149.1312316715544</v>
      </c>
    </row>
    <row r="40" spans="1:44" ht="15" customHeight="1" thickBot="1" x14ac:dyDescent="0.3">
      <c r="A40" s="3" t="s">
        <v>13</v>
      </c>
      <c r="B40" s="2">
        <v>2436165</v>
      </c>
      <c r="C40" s="2">
        <v>780000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2436165</v>
      </c>
      <c r="M40" s="13">
        <f t="shared" ref="M40:M42" si="63">C40+E40+G40+I40+K40</f>
        <v>780000</v>
      </c>
      <c r="N40" s="14">
        <f t="shared" ref="N40:N42" si="64">L40+M40</f>
        <v>3216165</v>
      </c>
      <c r="P40" s="3" t="s">
        <v>13</v>
      </c>
      <c r="Q40" s="2">
        <v>846</v>
      </c>
      <c r="R40" s="2">
        <v>195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846</v>
      </c>
      <c r="AB40" s="13">
        <f t="shared" ref="AB40:AB42" si="66">R40+T40+V40+X40+Z40</f>
        <v>195</v>
      </c>
      <c r="AC40" s="14">
        <f t="shared" ref="AC40:AC42" si="67">AA40+AB40</f>
        <v>1041</v>
      </c>
      <c r="AE40" s="3" t="s">
        <v>13</v>
      </c>
      <c r="AF40" s="2">
        <f t="shared" ref="AF40:AF43" si="68">IFERROR(B40/Q40, "N.A.")</f>
        <v>2879.627659574468</v>
      </c>
      <c r="AG40" s="2">
        <f t="shared" si="50"/>
        <v>4000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2879.627659574468</v>
      </c>
      <c r="AQ40" s="13">
        <f t="shared" si="60"/>
        <v>4000</v>
      </c>
      <c r="AR40" s="14">
        <f t="shared" si="61"/>
        <v>3089.4956772334294</v>
      </c>
    </row>
    <row r="41" spans="1:44" ht="15" customHeight="1" thickBot="1" x14ac:dyDescent="0.3">
      <c r="A41" s="3" t="s">
        <v>14</v>
      </c>
      <c r="B41" s="2">
        <v>13552360.000000004</v>
      </c>
      <c r="C41" s="2">
        <v>44069959</v>
      </c>
      <c r="D41" s="2">
        <v>1096500</v>
      </c>
      <c r="E41" s="2"/>
      <c r="F41" s="2"/>
      <c r="G41" s="2">
        <v>1703700</v>
      </c>
      <c r="H41" s="2"/>
      <c r="I41" s="2">
        <v>1716480</v>
      </c>
      <c r="J41" s="2">
        <v>0</v>
      </c>
      <c r="K41" s="2"/>
      <c r="L41" s="1">
        <f t="shared" si="62"/>
        <v>14648860.000000004</v>
      </c>
      <c r="M41" s="13">
        <f t="shared" si="63"/>
        <v>47490139</v>
      </c>
      <c r="N41" s="14">
        <f t="shared" si="64"/>
        <v>62138999</v>
      </c>
      <c r="P41" s="3" t="s">
        <v>14</v>
      </c>
      <c r="Q41" s="2">
        <v>4032</v>
      </c>
      <c r="R41" s="2">
        <v>8953</v>
      </c>
      <c r="S41" s="2">
        <v>170</v>
      </c>
      <c r="T41" s="2">
        <v>0</v>
      </c>
      <c r="U41" s="2">
        <v>0</v>
      </c>
      <c r="V41" s="2">
        <v>329</v>
      </c>
      <c r="W41" s="2">
        <v>0</v>
      </c>
      <c r="X41" s="2">
        <v>408</v>
      </c>
      <c r="Y41" s="2">
        <v>593</v>
      </c>
      <c r="Z41" s="2">
        <v>0</v>
      </c>
      <c r="AA41" s="1">
        <f t="shared" si="65"/>
        <v>4795</v>
      </c>
      <c r="AB41" s="13">
        <f t="shared" si="66"/>
        <v>9690</v>
      </c>
      <c r="AC41" s="14">
        <f t="shared" si="67"/>
        <v>14485</v>
      </c>
      <c r="AE41" s="3" t="s">
        <v>14</v>
      </c>
      <c r="AF41" s="2">
        <f t="shared" si="68"/>
        <v>3361.2003968253975</v>
      </c>
      <c r="AG41" s="2">
        <f t="shared" si="50"/>
        <v>4922.3678096727353</v>
      </c>
      <c r="AH41" s="2">
        <f t="shared" si="51"/>
        <v>6450</v>
      </c>
      <c r="AI41" s="2" t="str">
        <f t="shared" si="52"/>
        <v>N.A.</v>
      </c>
      <c r="AJ41" s="2" t="str">
        <f t="shared" si="53"/>
        <v>N.A.</v>
      </c>
      <c r="AK41" s="2">
        <f t="shared" si="54"/>
        <v>5178.4194528875378</v>
      </c>
      <c r="AL41" s="2" t="str">
        <f t="shared" si="55"/>
        <v>N.A.</v>
      </c>
      <c r="AM41" s="2">
        <f t="shared" si="56"/>
        <v>4207.0588235294117</v>
      </c>
      <c r="AN41" s="2">
        <f t="shared" si="57"/>
        <v>0</v>
      </c>
      <c r="AO41" s="2" t="str">
        <f t="shared" si="58"/>
        <v>N.A.</v>
      </c>
      <c r="AP41" s="15">
        <f t="shared" si="59"/>
        <v>3055.028154327425</v>
      </c>
      <c r="AQ41" s="13">
        <f t="shared" si="60"/>
        <v>4900.9431372549016</v>
      </c>
      <c r="AR41" s="14">
        <f t="shared" si="61"/>
        <v>4289.8860200207109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15988525</v>
      </c>
      <c r="C43" s="2">
        <v>44849958.999999993</v>
      </c>
      <c r="D43" s="2">
        <v>1096500</v>
      </c>
      <c r="E43" s="2"/>
      <c r="F43" s="2"/>
      <c r="G43" s="2">
        <v>1703700</v>
      </c>
      <c r="H43" s="2">
        <v>1567415</v>
      </c>
      <c r="I43" s="2">
        <v>1716480</v>
      </c>
      <c r="J43" s="2">
        <v>0</v>
      </c>
      <c r="K43" s="2"/>
      <c r="L43" s="1">
        <f t="shared" ref="L43" si="69">B43+D43+F43+H43+J43</f>
        <v>18652440</v>
      </c>
      <c r="M43" s="13">
        <f t="shared" ref="M43" si="70">C43+E43+G43+I43+K43</f>
        <v>48270138.999999993</v>
      </c>
      <c r="N43" s="17">
        <f t="shared" ref="N43" si="71">L43+M43</f>
        <v>66922578.999999993</v>
      </c>
      <c r="P43" s="4" t="s">
        <v>16</v>
      </c>
      <c r="Q43" s="2">
        <v>4878</v>
      </c>
      <c r="R43" s="2">
        <v>9148</v>
      </c>
      <c r="S43" s="2">
        <v>170</v>
      </c>
      <c r="T43" s="2">
        <v>0</v>
      </c>
      <c r="U43" s="2">
        <v>0</v>
      </c>
      <c r="V43" s="2">
        <v>329</v>
      </c>
      <c r="W43" s="2">
        <v>1169</v>
      </c>
      <c r="X43" s="2">
        <v>408</v>
      </c>
      <c r="Y43" s="2">
        <v>788</v>
      </c>
      <c r="Z43" s="2">
        <v>0</v>
      </c>
      <c r="AA43" s="1">
        <f t="shared" ref="AA43" si="72">Q43+S43+U43+W43+Y43</f>
        <v>7005</v>
      </c>
      <c r="AB43" s="13">
        <f t="shared" ref="AB43" si="73">R43+T43+V43+X43+Z43</f>
        <v>9885</v>
      </c>
      <c r="AC43" s="17">
        <f t="shared" ref="AC43" si="74">AA43+AB43</f>
        <v>16890</v>
      </c>
      <c r="AE43" s="4" t="s">
        <v>16</v>
      </c>
      <c r="AF43" s="2">
        <f t="shared" si="68"/>
        <v>3277.6804018040179</v>
      </c>
      <c r="AG43" s="2">
        <f t="shared" si="50"/>
        <v>4902.7064932225612</v>
      </c>
      <c r="AH43" s="2">
        <f t="shared" si="51"/>
        <v>6450</v>
      </c>
      <c r="AI43" s="2" t="str">
        <f t="shared" si="52"/>
        <v>N.A.</v>
      </c>
      <c r="AJ43" s="2" t="str">
        <f t="shared" si="53"/>
        <v>N.A.</v>
      </c>
      <c r="AK43" s="2">
        <f t="shared" si="54"/>
        <v>5178.4194528875378</v>
      </c>
      <c r="AL43" s="2">
        <f t="shared" si="55"/>
        <v>1340.8169375534644</v>
      </c>
      <c r="AM43" s="2">
        <f t="shared" si="56"/>
        <v>4207.0588235294117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2662.7323340471094</v>
      </c>
      <c r="AQ43" s="13">
        <f t="shared" ref="AQ43" si="76">IFERROR(M43/AB43, "N.A.")</f>
        <v>4883.1703591299938</v>
      </c>
      <c r="AR43" s="14">
        <f t="shared" ref="AR43" si="77">IFERROR(N43/AC43, "N.A.")</f>
        <v>3962.2604499703962</v>
      </c>
    </row>
    <row r="44" spans="1:44" ht="15" customHeight="1" thickBot="1" x14ac:dyDescent="0.3">
      <c r="A44" s="5" t="s">
        <v>0</v>
      </c>
      <c r="B44" s="24">
        <f>B43+C43</f>
        <v>60838483.999999993</v>
      </c>
      <c r="C44" s="26"/>
      <c r="D44" s="24">
        <f>D43+E43</f>
        <v>1096500</v>
      </c>
      <c r="E44" s="26"/>
      <c r="F44" s="24">
        <f>F43+G43</f>
        <v>1703700</v>
      </c>
      <c r="G44" s="26"/>
      <c r="H44" s="24">
        <f>H43+I43</f>
        <v>3283895</v>
      </c>
      <c r="I44" s="26"/>
      <c r="J44" s="24">
        <f>J43+K43</f>
        <v>0</v>
      </c>
      <c r="K44" s="26"/>
      <c r="L44" s="24">
        <f>L43+M43</f>
        <v>66922578.999999993</v>
      </c>
      <c r="M44" s="25"/>
      <c r="N44" s="18">
        <f>B44+D44+F44+H44+J44</f>
        <v>66922578.999999993</v>
      </c>
      <c r="P44" s="5" t="s">
        <v>0</v>
      </c>
      <c r="Q44" s="24">
        <f>Q43+R43</f>
        <v>14026</v>
      </c>
      <c r="R44" s="26"/>
      <c r="S44" s="24">
        <f>S43+T43</f>
        <v>170</v>
      </c>
      <c r="T44" s="26"/>
      <c r="U44" s="24">
        <f>U43+V43</f>
        <v>329</v>
      </c>
      <c r="V44" s="26"/>
      <c r="W44" s="24">
        <f>W43+X43</f>
        <v>1577</v>
      </c>
      <c r="X44" s="26"/>
      <c r="Y44" s="24">
        <f>Y43+Z43</f>
        <v>788</v>
      </c>
      <c r="Z44" s="26"/>
      <c r="AA44" s="24">
        <f>AA43+AB43</f>
        <v>16890</v>
      </c>
      <c r="AB44" s="25"/>
      <c r="AC44" s="18">
        <f>Q44+S44+U44+W44+Y44</f>
        <v>16890</v>
      </c>
      <c r="AE44" s="5" t="s">
        <v>0</v>
      </c>
      <c r="AF44" s="27">
        <f>IFERROR(B44/Q44,"N.A.")</f>
        <v>4337.5505489804646</v>
      </c>
      <c r="AG44" s="28"/>
      <c r="AH44" s="27">
        <f>IFERROR(D44/S44,"N.A.")</f>
        <v>6450</v>
      </c>
      <c r="AI44" s="28"/>
      <c r="AJ44" s="27">
        <f>IFERROR(F44/U44,"N.A.")</f>
        <v>5178.4194528875378</v>
      </c>
      <c r="AK44" s="28"/>
      <c r="AL44" s="27">
        <f>IFERROR(H44/W44,"N.A.")</f>
        <v>2082.3684210526317</v>
      </c>
      <c r="AM44" s="28"/>
      <c r="AN44" s="27">
        <f>IFERROR(J44/Y44,"N.A.")</f>
        <v>0</v>
      </c>
      <c r="AO44" s="28"/>
      <c r="AP44" s="27">
        <f>IFERROR(L44/AA44,"N.A.")</f>
        <v>3962.2604499703962</v>
      </c>
      <c r="AQ44" s="28"/>
      <c r="AR44" s="16">
        <f>IFERROR(N44/AC44, "N.A.")</f>
        <v>3962.2604499703962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154262212.00000003</v>
      </c>
      <c r="C15" s="2"/>
      <c r="D15" s="2">
        <v>85065912.999999985</v>
      </c>
      <c r="E15" s="2"/>
      <c r="F15" s="2">
        <v>71125585.00000003</v>
      </c>
      <c r="G15" s="2"/>
      <c r="H15" s="2">
        <v>275841942</v>
      </c>
      <c r="I15" s="2"/>
      <c r="J15" s="2">
        <v>0</v>
      </c>
      <c r="K15" s="2"/>
      <c r="L15" s="1">
        <f>B15+D15+F15+H15+J15</f>
        <v>586295652</v>
      </c>
      <c r="M15" s="13">
        <f>C15+E15+G15+I15+K15</f>
        <v>0</v>
      </c>
      <c r="N15" s="14">
        <f>L15+M15</f>
        <v>586295652</v>
      </c>
      <c r="P15" s="3" t="s">
        <v>12</v>
      </c>
      <c r="Q15" s="2">
        <v>36763</v>
      </c>
      <c r="R15" s="2">
        <v>0</v>
      </c>
      <c r="S15" s="2">
        <v>17414</v>
      </c>
      <c r="T15" s="2">
        <v>0</v>
      </c>
      <c r="U15" s="2">
        <v>12323</v>
      </c>
      <c r="V15" s="2">
        <v>0</v>
      </c>
      <c r="W15" s="2">
        <v>87017</v>
      </c>
      <c r="X15" s="2">
        <v>0</v>
      </c>
      <c r="Y15" s="2">
        <v>9308</v>
      </c>
      <c r="Z15" s="2">
        <v>0</v>
      </c>
      <c r="AA15" s="1">
        <f>Q15+S15+U15+W15+Y15</f>
        <v>162825</v>
      </c>
      <c r="AB15" s="13">
        <f>R15+T15+V15+X15+Z15</f>
        <v>0</v>
      </c>
      <c r="AC15" s="14">
        <f>AA15+AB15</f>
        <v>162825</v>
      </c>
      <c r="AE15" s="3" t="s">
        <v>12</v>
      </c>
      <c r="AF15" s="2">
        <f>IFERROR(B15/Q15, "N.A.")</f>
        <v>4196.1268666866154</v>
      </c>
      <c r="AG15" s="2" t="str">
        <f t="shared" ref="AG15:AR19" si="0">IFERROR(C15/R15, "N.A.")</f>
        <v>N.A.</v>
      </c>
      <c r="AH15" s="2">
        <f t="shared" si="0"/>
        <v>4884.9151831859417</v>
      </c>
      <c r="AI15" s="2" t="str">
        <f t="shared" si="0"/>
        <v>N.A.</v>
      </c>
      <c r="AJ15" s="2">
        <f t="shared" si="0"/>
        <v>5771.7751359246959</v>
      </c>
      <c r="AK15" s="2" t="str">
        <f t="shared" si="0"/>
        <v>N.A.</v>
      </c>
      <c r="AL15" s="2">
        <f t="shared" si="0"/>
        <v>3169.9776135697621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3600.771699677568</v>
      </c>
      <c r="AQ15" s="13" t="str">
        <f t="shared" si="0"/>
        <v>N.A.</v>
      </c>
      <c r="AR15" s="14">
        <f t="shared" si="0"/>
        <v>3600.771699677568</v>
      </c>
    </row>
    <row r="16" spans="1:44" ht="15" customHeight="1" thickBot="1" x14ac:dyDescent="0.3">
      <c r="A16" s="3" t="s">
        <v>13</v>
      </c>
      <c r="B16" s="2">
        <v>83301731.00000003</v>
      </c>
      <c r="C16" s="2">
        <v>8262300.0000000009</v>
      </c>
      <c r="D16" s="2">
        <v>138030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83439761.00000003</v>
      </c>
      <c r="M16" s="13">
        <f t="shared" si="1"/>
        <v>8262300.0000000009</v>
      </c>
      <c r="N16" s="14">
        <f t="shared" ref="N16:N18" si="2">L16+M16</f>
        <v>91702061.00000003</v>
      </c>
      <c r="P16" s="3" t="s">
        <v>13</v>
      </c>
      <c r="Q16" s="2">
        <v>26579</v>
      </c>
      <c r="R16" s="2">
        <v>1798</v>
      </c>
      <c r="S16" s="2">
        <v>234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26813</v>
      </c>
      <c r="AB16" s="13">
        <f t="shared" si="3"/>
        <v>1798</v>
      </c>
      <c r="AC16" s="14">
        <f t="shared" ref="AC16:AC18" si="4">AA16+AB16</f>
        <v>28611</v>
      </c>
      <c r="AE16" s="3" t="s">
        <v>13</v>
      </c>
      <c r="AF16" s="2">
        <f t="shared" ref="AF16:AF19" si="5">IFERROR(B16/Q16, "N.A.")</f>
        <v>3134.1183264983647</v>
      </c>
      <c r="AG16" s="2">
        <f t="shared" si="0"/>
        <v>4595.272525027809</v>
      </c>
      <c r="AH16" s="2">
        <f t="shared" si="0"/>
        <v>589.87179487179492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3111.914407190543</v>
      </c>
      <c r="AQ16" s="13">
        <f t="shared" si="0"/>
        <v>4595.272525027809</v>
      </c>
      <c r="AR16" s="14">
        <f t="shared" si="0"/>
        <v>3205.1330257593245</v>
      </c>
    </row>
    <row r="17" spans="1:44" ht="15" customHeight="1" thickBot="1" x14ac:dyDescent="0.3">
      <c r="A17" s="3" t="s">
        <v>14</v>
      </c>
      <c r="B17" s="2">
        <v>375399339.99999958</v>
      </c>
      <c r="C17" s="2">
        <v>1857422463.9999988</v>
      </c>
      <c r="D17" s="2">
        <v>101244773.99999999</v>
      </c>
      <c r="E17" s="2">
        <v>41533120</v>
      </c>
      <c r="F17" s="2"/>
      <c r="G17" s="2">
        <v>107985630</v>
      </c>
      <c r="H17" s="2"/>
      <c r="I17" s="2">
        <v>76093329.000000045</v>
      </c>
      <c r="J17" s="2">
        <v>0</v>
      </c>
      <c r="K17" s="2"/>
      <c r="L17" s="1">
        <f t="shared" si="1"/>
        <v>476644113.99999958</v>
      </c>
      <c r="M17" s="13">
        <f t="shared" si="1"/>
        <v>2083034542.9999988</v>
      </c>
      <c r="N17" s="14">
        <f t="shared" si="2"/>
        <v>2559678656.9999986</v>
      </c>
      <c r="P17" s="3" t="s">
        <v>14</v>
      </c>
      <c r="Q17" s="2">
        <v>83271</v>
      </c>
      <c r="R17" s="2">
        <v>330242</v>
      </c>
      <c r="S17" s="2">
        <v>17576</v>
      </c>
      <c r="T17" s="2">
        <v>6230</v>
      </c>
      <c r="U17" s="2">
        <v>0</v>
      </c>
      <c r="V17" s="2">
        <v>14478</v>
      </c>
      <c r="W17" s="2">
        <v>0</v>
      </c>
      <c r="X17" s="2">
        <v>18212</v>
      </c>
      <c r="Y17" s="2">
        <v>13151</v>
      </c>
      <c r="Z17" s="2">
        <v>0</v>
      </c>
      <c r="AA17" s="1">
        <f t="shared" si="3"/>
        <v>113998</v>
      </c>
      <c r="AB17" s="13">
        <f t="shared" si="3"/>
        <v>369162</v>
      </c>
      <c r="AC17" s="14">
        <f t="shared" si="4"/>
        <v>483160</v>
      </c>
      <c r="AE17" s="3" t="s">
        <v>14</v>
      </c>
      <c r="AF17" s="2">
        <f t="shared" si="5"/>
        <v>4508.1641868117304</v>
      </c>
      <c r="AG17" s="2">
        <f t="shared" si="0"/>
        <v>5624.4283404291364</v>
      </c>
      <c r="AH17" s="2">
        <f t="shared" si="0"/>
        <v>5760.399066909421</v>
      </c>
      <c r="AI17" s="2">
        <f t="shared" si="0"/>
        <v>6666.6324237560193</v>
      </c>
      <c r="AJ17" s="2" t="str">
        <f t="shared" si="0"/>
        <v>N.A.</v>
      </c>
      <c r="AK17" s="2">
        <f t="shared" si="0"/>
        <v>7458.6013261500211</v>
      </c>
      <c r="AL17" s="2" t="str">
        <f t="shared" si="0"/>
        <v>N.A.</v>
      </c>
      <c r="AM17" s="2">
        <f t="shared" si="0"/>
        <v>4178.1972875027477</v>
      </c>
      <c r="AN17" s="2">
        <f t="shared" si="0"/>
        <v>0</v>
      </c>
      <c r="AO17" s="2" t="str">
        <f t="shared" si="0"/>
        <v>N.A.</v>
      </c>
      <c r="AP17" s="15">
        <f t="shared" si="0"/>
        <v>4181.1620730188215</v>
      </c>
      <c r="AQ17" s="13">
        <f t="shared" si="0"/>
        <v>5642.6028220672733</v>
      </c>
      <c r="AR17" s="14">
        <f t="shared" si="0"/>
        <v>5297.7867724977204</v>
      </c>
    </row>
    <row r="18" spans="1:44" ht="15" customHeight="1" thickBot="1" x14ac:dyDescent="0.3">
      <c r="A18" s="3" t="s">
        <v>15</v>
      </c>
      <c r="B18" s="2">
        <v>21491968.999999996</v>
      </c>
      <c r="C18" s="2">
        <v>3169355</v>
      </c>
      <c r="D18" s="2">
        <v>6336910.0000000009</v>
      </c>
      <c r="E18" s="2"/>
      <c r="F18" s="2"/>
      <c r="G18" s="2">
        <v>3953598.0000000005</v>
      </c>
      <c r="H18" s="2">
        <v>9174276.0000000075</v>
      </c>
      <c r="I18" s="2"/>
      <c r="J18" s="2">
        <v>0</v>
      </c>
      <c r="K18" s="2"/>
      <c r="L18" s="1">
        <f t="shared" si="1"/>
        <v>37003155</v>
      </c>
      <c r="M18" s="13">
        <f t="shared" si="1"/>
        <v>7122953</v>
      </c>
      <c r="N18" s="14">
        <f t="shared" si="2"/>
        <v>44126108</v>
      </c>
      <c r="P18" s="3" t="s">
        <v>15</v>
      </c>
      <c r="Q18" s="2">
        <v>8742</v>
      </c>
      <c r="R18" s="2">
        <v>733</v>
      </c>
      <c r="S18" s="2">
        <v>2114</v>
      </c>
      <c r="T18" s="2">
        <v>0</v>
      </c>
      <c r="U18" s="2">
        <v>0</v>
      </c>
      <c r="V18" s="2">
        <v>1763</v>
      </c>
      <c r="W18" s="2">
        <v>21177</v>
      </c>
      <c r="X18" s="2">
        <v>0</v>
      </c>
      <c r="Y18" s="2">
        <v>7933</v>
      </c>
      <c r="Z18" s="2">
        <v>0</v>
      </c>
      <c r="AA18" s="1">
        <f t="shared" si="3"/>
        <v>39966</v>
      </c>
      <c r="AB18" s="13">
        <f t="shared" si="3"/>
        <v>2496</v>
      </c>
      <c r="AC18" s="17">
        <f t="shared" si="4"/>
        <v>42462</v>
      </c>
      <c r="AE18" s="3" t="s">
        <v>15</v>
      </c>
      <c r="AF18" s="2">
        <f t="shared" si="5"/>
        <v>2458.4727751086702</v>
      </c>
      <c r="AG18" s="2">
        <f t="shared" si="0"/>
        <v>4323.8130968622099</v>
      </c>
      <c r="AH18" s="2">
        <f t="shared" si="0"/>
        <v>2997.5922421948917</v>
      </c>
      <c r="AI18" s="2" t="str">
        <f t="shared" si="0"/>
        <v>N.A.</v>
      </c>
      <c r="AJ18" s="2" t="str">
        <f t="shared" si="0"/>
        <v>N.A.</v>
      </c>
      <c r="AK18" s="2">
        <f t="shared" si="0"/>
        <v>2242.5399886557007</v>
      </c>
      <c r="AL18" s="2">
        <f t="shared" si="0"/>
        <v>433.21886952826213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925.86586098183454</v>
      </c>
      <c r="AQ18" s="13">
        <f t="shared" si="0"/>
        <v>2853.7471955128203</v>
      </c>
      <c r="AR18" s="14">
        <f t="shared" si="0"/>
        <v>1039.1905232914135</v>
      </c>
    </row>
    <row r="19" spans="1:44" ht="15" customHeight="1" thickBot="1" x14ac:dyDescent="0.3">
      <c r="A19" s="4" t="s">
        <v>16</v>
      </c>
      <c r="B19" s="2">
        <v>634455251.99999952</v>
      </c>
      <c r="C19" s="2">
        <v>1868854118.999999</v>
      </c>
      <c r="D19" s="2">
        <v>192785627.00000009</v>
      </c>
      <c r="E19" s="2">
        <v>41533120</v>
      </c>
      <c r="F19" s="2">
        <v>71125585.00000003</v>
      </c>
      <c r="G19" s="2">
        <v>111939227.99999996</v>
      </c>
      <c r="H19" s="2">
        <v>285016218.00000018</v>
      </c>
      <c r="I19" s="2">
        <v>76093329.000000045</v>
      </c>
      <c r="J19" s="2">
        <v>0</v>
      </c>
      <c r="K19" s="2"/>
      <c r="L19" s="1">
        <f t="shared" ref="L19" si="6">B19+D19+F19+H19+J19</f>
        <v>1183382681.9999998</v>
      </c>
      <c r="M19" s="13">
        <f t="shared" ref="M19" si="7">C19+E19+G19+I19+K19</f>
        <v>2098419795.999999</v>
      </c>
      <c r="N19" s="17">
        <f t="shared" ref="N19" si="8">L19+M19</f>
        <v>3281802477.999999</v>
      </c>
      <c r="P19" s="4" t="s">
        <v>16</v>
      </c>
      <c r="Q19" s="2">
        <v>155355</v>
      </c>
      <c r="R19" s="2">
        <v>332773</v>
      </c>
      <c r="S19" s="2">
        <v>37338</v>
      </c>
      <c r="T19" s="2">
        <v>6230</v>
      </c>
      <c r="U19" s="2">
        <v>12323</v>
      </c>
      <c r="V19" s="2">
        <v>16241</v>
      </c>
      <c r="W19" s="2">
        <v>108194</v>
      </c>
      <c r="X19" s="2">
        <v>18212</v>
      </c>
      <c r="Y19" s="2">
        <v>30392</v>
      </c>
      <c r="Z19" s="2">
        <v>0</v>
      </c>
      <c r="AA19" s="1">
        <f t="shared" ref="AA19" si="9">Q19+S19+U19+W19+Y19</f>
        <v>343602</v>
      </c>
      <c r="AB19" s="13">
        <f t="shared" ref="AB19" si="10">R19+T19+V19+X19+Z19</f>
        <v>373456</v>
      </c>
      <c r="AC19" s="14">
        <f t="shared" ref="AC19" si="11">AA19+AB19</f>
        <v>717058</v>
      </c>
      <c r="AE19" s="4" t="s">
        <v>16</v>
      </c>
      <c r="AF19" s="2">
        <f t="shared" si="5"/>
        <v>4083.9062276721029</v>
      </c>
      <c r="AG19" s="2">
        <f t="shared" si="0"/>
        <v>5616.0028578039655</v>
      </c>
      <c r="AH19" s="2">
        <f t="shared" si="0"/>
        <v>5163.255316299751</v>
      </c>
      <c r="AI19" s="2">
        <f t="shared" si="0"/>
        <v>6666.6324237560193</v>
      </c>
      <c r="AJ19" s="2">
        <f t="shared" si="0"/>
        <v>5771.7751359246959</v>
      </c>
      <c r="AK19" s="2">
        <f t="shared" si="0"/>
        <v>6892.3851979557885</v>
      </c>
      <c r="AL19" s="2">
        <f t="shared" si="0"/>
        <v>2634.3070595411964</v>
      </c>
      <c r="AM19" s="2">
        <f t="shared" si="0"/>
        <v>4178.1972875027477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3444.050622522569</v>
      </c>
      <c r="AQ19" s="13">
        <f t="shared" ref="AQ19" si="13">IFERROR(M19/AB19, "N.A.")</f>
        <v>5618.9210937834687</v>
      </c>
      <c r="AR19" s="14">
        <f t="shared" ref="AR19" si="14">IFERROR(N19/AC19, "N.A.")</f>
        <v>4576.7601477146882</v>
      </c>
    </row>
    <row r="20" spans="1:44" ht="15" customHeight="1" thickBot="1" x14ac:dyDescent="0.3">
      <c r="A20" s="5" t="s">
        <v>0</v>
      </c>
      <c r="B20" s="24">
        <f>B19+C19</f>
        <v>2503309370.9999986</v>
      </c>
      <c r="C20" s="26"/>
      <c r="D20" s="24">
        <f>D19+E19</f>
        <v>234318747.00000009</v>
      </c>
      <c r="E20" s="26"/>
      <c r="F20" s="24">
        <f>F19+G19</f>
        <v>183064813</v>
      </c>
      <c r="G20" s="26"/>
      <c r="H20" s="24">
        <f>H19+I19</f>
        <v>361109547.00000024</v>
      </c>
      <c r="I20" s="26"/>
      <c r="J20" s="24">
        <f>J19+K19</f>
        <v>0</v>
      </c>
      <c r="K20" s="26"/>
      <c r="L20" s="24">
        <f>L19+M19</f>
        <v>3281802477.999999</v>
      </c>
      <c r="M20" s="25"/>
      <c r="N20" s="18">
        <f>B20+D20+F20+H20+J20</f>
        <v>3281802477.999999</v>
      </c>
      <c r="P20" s="5" t="s">
        <v>0</v>
      </c>
      <c r="Q20" s="24">
        <f>Q19+R19</f>
        <v>488128</v>
      </c>
      <c r="R20" s="26"/>
      <c r="S20" s="24">
        <f>S19+T19</f>
        <v>43568</v>
      </c>
      <c r="T20" s="26"/>
      <c r="U20" s="24">
        <f>U19+V19</f>
        <v>28564</v>
      </c>
      <c r="V20" s="26"/>
      <c r="W20" s="24">
        <f>W19+X19</f>
        <v>126406</v>
      </c>
      <c r="X20" s="26"/>
      <c r="Y20" s="24">
        <f>Y19+Z19</f>
        <v>30392</v>
      </c>
      <c r="Z20" s="26"/>
      <c r="AA20" s="24">
        <f>AA19+AB19</f>
        <v>717058</v>
      </c>
      <c r="AB20" s="26"/>
      <c r="AC20" s="19">
        <f>Q20+S20+U20+W20+Y20</f>
        <v>717058</v>
      </c>
      <c r="AE20" s="5" t="s">
        <v>0</v>
      </c>
      <c r="AF20" s="27">
        <f>IFERROR(B20/Q20,"N.A.")</f>
        <v>5128.3871668906486</v>
      </c>
      <c r="AG20" s="28"/>
      <c r="AH20" s="27">
        <f>IFERROR(D20/S20,"N.A.")</f>
        <v>5378.2305132207148</v>
      </c>
      <c r="AI20" s="28"/>
      <c r="AJ20" s="27">
        <f>IFERROR(F20/U20,"N.A.")</f>
        <v>6408.9347780422913</v>
      </c>
      <c r="AK20" s="28"/>
      <c r="AL20" s="27">
        <f>IFERROR(H20/W20,"N.A.")</f>
        <v>2856.7437226081061</v>
      </c>
      <c r="AM20" s="28"/>
      <c r="AN20" s="27">
        <f>IFERROR(J20/Y20,"N.A.")</f>
        <v>0</v>
      </c>
      <c r="AO20" s="28"/>
      <c r="AP20" s="27">
        <f>IFERROR(L20/AA20,"N.A.")</f>
        <v>4576.7601477146882</v>
      </c>
      <c r="AQ20" s="28"/>
      <c r="AR20" s="16">
        <f>IFERROR(N20/AC20, "N.A.")</f>
        <v>4576.7601477146882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138607721.99999997</v>
      </c>
      <c r="C27" s="2"/>
      <c r="D27" s="2">
        <v>83446843</v>
      </c>
      <c r="E27" s="2"/>
      <c r="F27" s="2">
        <v>61696585.000000007</v>
      </c>
      <c r="G27" s="2"/>
      <c r="H27" s="2">
        <v>191155398.00000018</v>
      </c>
      <c r="I27" s="2"/>
      <c r="J27" s="2">
        <v>0</v>
      </c>
      <c r="K27" s="2"/>
      <c r="L27" s="1">
        <f>B27+D27+F27+H27+J27</f>
        <v>474906548.00000018</v>
      </c>
      <c r="M27" s="13">
        <f>C27+E27+G27+I27+K27</f>
        <v>0</v>
      </c>
      <c r="N27" s="14">
        <f>L27+M27</f>
        <v>474906548.00000018</v>
      </c>
      <c r="P27" s="3" t="s">
        <v>12</v>
      </c>
      <c r="Q27" s="2">
        <v>30760</v>
      </c>
      <c r="R27" s="2">
        <v>0</v>
      </c>
      <c r="S27" s="2">
        <v>16860</v>
      </c>
      <c r="T27" s="2">
        <v>0</v>
      </c>
      <c r="U27" s="2">
        <v>11015</v>
      </c>
      <c r="V27" s="2">
        <v>0</v>
      </c>
      <c r="W27" s="2">
        <v>43881</v>
      </c>
      <c r="X27" s="2">
        <v>0</v>
      </c>
      <c r="Y27" s="2">
        <v>2866</v>
      </c>
      <c r="Z27" s="2">
        <v>0</v>
      </c>
      <c r="AA27" s="1">
        <f>Q27+S27+U27+W27+Y27</f>
        <v>105382</v>
      </c>
      <c r="AB27" s="13">
        <f>R27+T27+V27+X27+Z27</f>
        <v>0</v>
      </c>
      <c r="AC27" s="14">
        <f>AA27+AB27</f>
        <v>105382</v>
      </c>
      <c r="AE27" s="3" t="s">
        <v>12</v>
      </c>
      <c r="AF27" s="2">
        <f>IFERROR(B27/Q27, "N.A.")</f>
        <v>4506.1027958387504</v>
      </c>
      <c r="AG27" s="2" t="str">
        <f t="shared" ref="AG27:AR31" si="15">IFERROR(C27/R27, "N.A.")</f>
        <v>N.A.</v>
      </c>
      <c r="AH27" s="2">
        <f t="shared" si="15"/>
        <v>4949.3975682087785</v>
      </c>
      <c r="AI27" s="2" t="str">
        <f t="shared" si="15"/>
        <v>N.A.</v>
      </c>
      <c r="AJ27" s="2">
        <f t="shared" si="15"/>
        <v>5601.1425329096692</v>
      </c>
      <c r="AK27" s="2" t="str">
        <f t="shared" si="15"/>
        <v>N.A.</v>
      </c>
      <c r="AL27" s="2">
        <f t="shared" si="15"/>
        <v>4356.2224653038938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4506.5243400201189</v>
      </c>
      <c r="AQ27" s="13" t="str">
        <f t="shared" si="15"/>
        <v>N.A.</v>
      </c>
      <c r="AR27" s="14">
        <f t="shared" si="15"/>
        <v>4506.5243400201189</v>
      </c>
    </row>
    <row r="28" spans="1:44" ht="15" customHeight="1" thickBot="1" x14ac:dyDescent="0.3">
      <c r="A28" s="3" t="s">
        <v>13</v>
      </c>
      <c r="B28" s="2">
        <v>15190900</v>
      </c>
      <c r="C28" s="2">
        <v>1846400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15190900</v>
      </c>
      <c r="M28" s="13">
        <f t="shared" si="16"/>
        <v>1846400</v>
      </c>
      <c r="N28" s="14">
        <f t="shared" ref="N28:N30" si="17">L28+M28</f>
        <v>17037300</v>
      </c>
      <c r="P28" s="3" t="s">
        <v>13</v>
      </c>
      <c r="Q28" s="2">
        <v>3786</v>
      </c>
      <c r="R28" s="2">
        <v>474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3786</v>
      </c>
      <c r="AB28" s="13">
        <f t="shared" si="18"/>
        <v>474</v>
      </c>
      <c r="AC28" s="14">
        <f t="shared" ref="AC28:AC30" si="19">AA28+AB28</f>
        <v>4260</v>
      </c>
      <c r="AE28" s="3" t="s">
        <v>13</v>
      </c>
      <c r="AF28" s="2">
        <f t="shared" ref="AF28:AF31" si="20">IFERROR(B28/Q28, "N.A.")</f>
        <v>4012.3877443211832</v>
      </c>
      <c r="AG28" s="2">
        <f t="shared" si="15"/>
        <v>3895.3586497890296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4012.3877443211832</v>
      </c>
      <c r="AQ28" s="13">
        <f t="shared" si="15"/>
        <v>3895.3586497890296</v>
      </c>
      <c r="AR28" s="14">
        <f t="shared" si="15"/>
        <v>3999.3661971830984</v>
      </c>
    </row>
    <row r="29" spans="1:44" ht="15" customHeight="1" thickBot="1" x14ac:dyDescent="0.3">
      <c r="A29" s="3" t="s">
        <v>14</v>
      </c>
      <c r="B29" s="2">
        <v>248669101.99999985</v>
      </c>
      <c r="C29" s="2">
        <v>1206156039.9999998</v>
      </c>
      <c r="D29" s="2">
        <v>78599556.000000015</v>
      </c>
      <c r="E29" s="2">
        <v>35031240.000000007</v>
      </c>
      <c r="F29" s="2"/>
      <c r="G29" s="2">
        <v>84670059.999999985</v>
      </c>
      <c r="H29" s="2"/>
      <c r="I29" s="2">
        <v>56839489.999999978</v>
      </c>
      <c r="J29" s="2">
        <v>0</v>
      </c>
      <c r="K29" s="2"/>
      <c r="L29" s="1">
        <f t="shared" si="16"/>
        <v>327268657.99999988</v>
      </c>
      <c r="M29" s="13">
        <f t="shared" si="16"/>
        <v>1382696829.9999998</v>
      </c>
      <c r="N29" s="14">
        <f t="shared" si="17"/>
        <v>1709965487.9999995</v>
      </c>
      <c r="P29" s="3" t="s">
        <v>14</v>
      </c>
      <c r="Q29" s="2">
        <v>49572</v>
      </c>
      <c r="R29" s="2">
        <v>207841</v>
      </c>
      <c r="S29" s="2">
        <v>13132</v>
      </c>
      <c r="T29" s="2">
        <v>4829</v>
      </c>
      <c r="U29" s="2">
        <v>0</v>
      </c>
      <c r="V29" s="2">
        <v>10595</v>
      </c>
      <c r="W29" s="2">
        <v>0</v>
      </c>
      <c r="X29" s="2">
        <v>12287</v>
      </c>
      <c r="Y29" s="2">
        <v>4819</v>
      </c>
      <c r="Z29" s="2">
        <v>0</v>
      </c>
      <c r="AA29" s="1">
        <f t="shared" si="18"/>
        <v>67523</v>
      </c>
      <c r="AB29" s="13">
        <f t="shared" si="18"/>
        <v>235552</v>
      </c>
      <c r="AC29" s="14">
        <f t="shared" si="19"/>
        <v>303075</v>
      </c>
      <c r="AE29" s="3" t="s">
        <v>14</v>
      </c>
      <c r="AF29" s="2">
        <f t="shared" si="20"/>
        <v>5016.3217542160864</v>
      </c>
      <c r="AG29" s="2">
        <f t="shared" si="15"/>
        <v>5803.2632637448805</v>
      </c>
      <c r="AH29" s="2">
        <f t="shared" si="15"/>
        <v>5985.3454157782526</v>
      </c>
      <c r="AI29" s="2">
        <f t="shared" si="15"/>
        <v>7254.3466556222838</v>
      </c>
      <c r="AJ29" s="2" t="str">
        <f t="shared" si="15"/>
        <v>N.A.</v>
      </c>
      <c r="AK29" s="2">
        <f t="shared" si="15"/>
        <v>7991.5110901368553</v>
      </c>
      <c r="AL29" s="2" t="str">
        <f t="shared" si="15"/>
        <v>N.A.</v>
      </c>
      <c r="AM29" s="2">
        <f t="shared" si="15"/>
        <v>4625.9860014649612</v>
      </c>
      <c r="AN29" s="2">
        <f t="shared" si="15"/>
        <v>0</v>
      </c>
      <c r="AO29" s="2" t="str">
        <f t="shared" si="15"/>
        <v>N.A.</v>
      </c>
      <c r="AP29" s="15">
        <f t="shared" si="15"/>
        <v>4846.7730699169151</v>
      </c>
      <c r="AQ29" s="13">
        <f t="shared" si="15"/>
        <v>5870.0279768373848</v>
      </c>
      <c r="AR29" s="14">
        <f t="shared" si="15"/>
        <v>5642.0539074486496</v>
      </c>
    </row>
    <row r="30" spans="1:44" ht="15" customHeight="1" thickBot="1" x14ac:dyDescent="0.3">
      <c r="A30" s="3" t="s">
        <v>15</v>
      </c>
      <c r="B30" s="2">
        <v>21028686.999999996</v>
      </c>
      <c r="C30" s="2">
        <v>3169355</v>
      </c>
      <c r="D30" s="2">
        <v>6336910.0000000009</v>
      </c>
      <c r="E30" s="2"/>
      <c r="F30" s="2"/>
      <c r="G30" s="2">
        <v>3164118</v>
      </c>
      <c r="H30" s="2">
        <v>8871392</v>
      </c>
      <c r="I30" s="2"/>
      <c r="J30" s="2">
        <v>0</v>
      </c>
      <c r="K30" s="2"/>
      <c r="L30" s="1">
        <f t="shared" si="16"/>
        <v>36236989</v>
      </c>
      <c r="M30" s="13">
        <f t="shared" si="16"/>
        <v>6333473</v>
      </c>
      <c r="N30" s="14">
        <f t="shared" si="17"/>
        <v>42570462</v>
      </c>
      <c r="P30" s="3" t="s">
        <v>15</v>
      </c>
      <c r="Q30" s="2">
        <v>7999</v>
      </c>
      <c r="R30" s="2">
        <v>733</v>
      </c>
      <c r="S30" s="2">
        <v>2114</v>
      </c>
      <c r="T30" s="2">
        <v>0</v>
      </c>
      <c r="U30" s="2">
        <v>0</v>
      </c>
      <c r="V30" s="2">
        <v>1610</v>
      </c>
      <c r="W30" s="2">
        <v>20452</v>
      </c>
      <c r="X30" s="2">
        <v>0</v>
      </c>
      <c r="Y30" s="2">
        <v>7431</v>
      </c>
      <c r="Z30" s="2">
        <v>0</v>
      </c>
      <c r="AA30" s="1">
        <f t="shared" si="18"/>
        <v>37996</v>
      </c>
      <c r="AB30" s="13">
        <f t="shared" si="18"/>
        <v>2343</v>
      </c>
      <c r="AC30" s="17">
        <f t="shared" si="19"/>
        <v>40339</v>
      </c>
      <c r="AE30" s="3" t="s">
        <v>15</v>
      </c>
      <c r="AF30" s="2">
        <f t="shared" si="20"/>
        <v>2628.9144893111634</v>
      </c>
      <c r="AG30" s="2">
        <f t="shared" si="15"/>
        <v>4323.8130968622099</v>
      </c>
      <c r="AH30" s="2">
        <f t="shared" si="15"/>
        <v>2997.5922421948917</v>
      </c>
      <c r="AI30" s="2" t="str">
        <f t="shared" si="15"/>
        <v>N.A.</v>
      </c>
      <c r="AJ30" s="2" t="str">
        <f t="shared" si="15"/>
        <v>N.A.</v>
      </c>
      <c r="AK30" s="2">
        <f t="shared" si="15"/>
        <v>1965.2906832298136</v>
      </c>
      <c r="AL30" s="2">
        <f t="shared" si="15"/>
        <v>433.76647760610211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953.70536372249705</v>
      </c>
      <c r="AQ30" s="13">
        <f t="shared" si="15"/>
        <v>2703.1468203158342</v>
      </c>
      <c r="AR30" s="14">
        <f t="shared" si="15"/>
        <v>1055.3177322194401</v>
      </c>
    </row>
    <row r="31" spans="1:44" ht="15" customHeight="1" thickBot="1" x14ac:dyDescent="0.3">
      <c r="A31" s="4" t="s">
        <v>16</v>
      </c>
      <c r="B31" s="2">
        <v>423496411.00000018</v>
      </c>
      <c r="C31" s="2">
        <v>1211171794.9999995</v>
      </c>
      <c r="D31" s="2">
        <v>168383308.99999985</v>
      </c>
      <c r="E31" s="2">
        <v>35031240.000000007</v>
      </c>
      <c r="F31" s="2">
        <v>61696585.000000007</v>
      </c>
      <c r="G31" s="2">
        <v>87834178</v>
      </c>
      <c r="H31" s="2">
        <v>200026789.99999988</v>
      </c>
      <c r="I31" s="2">
        <v>56839489.999999978</v>
      </c>
      <c r="J31" s="2">
        <v>0</v>
      </c>
      <c r="K31" s="2"/>
      <c r="L31" s="1">
        <f t="shared" ref="L31" si="21">B31+D31+F31+H31+J31</f>
        <v>853603094.99999988</v>
      </c>
      <c r="M31" s="13">
        <f t="shared" ref="M31" si="22">C31+E31+G31+I31+K31</f>
        <v>1390876702.9999995</v>
      </c>
      <c r="N31" s="17">
        <f t="shared" ref="N31" si="23">L31+M31</f>
        <v>2244479797.9999995</v>
      </c>
      <c r="P31" s="4" t="s">
        <v>16</v>
      </c>
      <c r="Q31" s="2">
        <v>92117</v>
      </c>
      <c r="R31" s="2">
        <v>209048</v>
      </c>
      <c r="S31" s="2">
        <v>32106</v>
      </c>
      <c r="T31" s="2">
        <v>4829</v>
      </c>
      <c r="U31" s="2">
        <v>11015</v>
      </c>
      <c r="V31" s="2">
        <v>12205</v>
      </c>
      <c r="W31" s="2">
        <v>64333</v>
      </c>
      <c r="X31" s="2">
        <v>12287</v>
      </c>
      <c r="Y31" s="2">
        <v>15116</v>
      </c>
      <c r="Z31" s="2">
        <v>0</v>
      </c>
      <c r="AA31" s="1">
        <f t="shared" ref="AA31" si="24">Q31+S31+U31+W31+Y31</f>
        <v>214687</v>
      </c>
      <c r="AB31" s="13">
        <f t="shared" ref="AB31" si="25">R31+T31+V31+X31+Z31</f>
        <v>238369</v>
      </c>
      <c r="AC31" s="14">
        <f t="shared" ref="AC31" si="26">AA31+AB31</f>
        <v>453056</v>
      </c>
      <c r="AE31" s="4" t="s">
        <v>16</v>
      </c>
      <c r="AF31" s="2">
        <f t="shared" si="20"/>
        <v>4597.3751967606431</v>
      </c>
      <c r="AG31" s="2">
        <f t="shared" si="15"/>
        <v>5793.7497369025277</v>
      </c>
      <c r="AH31" s="2">
        <f t="shared" si="15"/>
        <v>5244.6056500342565</v>
      </c>
      <c r="AI31" s="2">
        <f t="shared" si="15"/>
        <v>7254.3466556222838</v>
      </c>
      <c r="AJ31" s="2">
        <f t="shared" si="15"/>
        <v>5601.1425329096692</v>
      </c>
      <c r="AK31" s="2">
        <f t="shared" si="15"/>
        <v>7196.5733715690294</v>
      </c>
      <c r="AL31" s="2">
        <f t="shared" si="15"/>
        <v>3109.2408250819935</v>
      </c>
      <c r="AM31" s="2">
        <f t="shared" si="15"/>
        <v>4625.9860014649612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3976.0353211885204</v>
      </c>
      <c r="AQ31" s="13">
        <f t="shared" ref="AQ31" si="28">IFERROR(M31/AB31, "N.A.")</f>
        <v>5834.9731005290096</v>
      </c>
      <c r="AR31" s="14">
        <f t="shared" ref="AR31" si="29">IFERROR(N31/AC31, "N.A.")</f>
        <v>4954.0891148114133</v>
      </c>
    </row>
    <row r="32" spans="1:44" ht="15" customHeight="1" thickBot="1" x14ac:dyDescent="0.3">
      <c r="A32" s="5" t="s">
        <v>0</v>
      </c>
      <c r="B32" s="24">
        <f>B31+C31</f>
        <v>1634668205.9999998</v>
      </c>
      <c r="C32" s="26"/>
      <c r="D32" s="24">
        <f>D31+E31</f>
        <v>203414548.99999985</v>
      </c>
      <c r="E32" s="26"/>
      <c r="F32" s="24">
        <f>F31+G31</f>
        <v>149530763</v>
      </c>
      <c r="G32" s="26"/>
      <c r="H32" s="24">
        <f>H31+I31</f>
        <v>256866279.99999985</v>
      </c>
      <c r="I32" s="26"/>
      <c r="J32" s="24">
        <f>J31+K31</f>
        <v>0</v>
      </c>
      <c r="K32" s="26"/>
      <c r="L32" s="24">
        <f>L31+M31</f>
        <v>2244479797.9999995</v>
      </c>
      <c r="M32" s="25"/>
      <c r="N32" s="18">
        <f>B32+D32+F32+H32+J32</f>
        <v>2244479797.9999995</v>
      </c>
      <c r="P32" s="5" t="s">
        <v>0</v>
      </c>
      <c r="Q32" s="24">
        <f>Q31+R31</f>
        <v>301165</v>
      </c>
      <c r="R32" s="26"/>
      <c r="S32" s="24">
        <f>S31+T31</f>
        <v>36935</v>
      </c>
      <c r="T32" s="26"/>
      <c r="U32" s="24">
        <f>U31+V31</f>
        <v>23220</v>
      </c>
      <c r="V32" s="26"/>
      <c r="W32" s="24">
        <f>W31+X31</f>
        <v>76620</v>
      </c>
      <c r="X32" s="26"/>
      <c r="Y32" s="24">
        <f>Y31+Z31</f>
        <v>15116</v>
      </c>
      <c r="Z32" s="26"/>
      <c r="AA32" s="24">
        <f>AA31+AB31</f>
        <v>453056</v>
      </c>
      <c r="AB32" s="26"/>
      <c r="AC32" s="19">
        <f>Q32+S32+U32+W32+Y32</f>
        <v>453056</v>
      </c>
      <c r="AE32" s="5" t="s">
        <v>0</v>
      </c>
      <c r="AF32" s="27">
        <f>IFERROR(B32/Q32,"N.A.")</f>
        <v>5427.8160011953569</v>
      </c>
      <c r="AG32" s="28"/>
      <c r="AH32" s="27">
        <f>IFERROR(D32/S32,"N.A.")</f>
        <v>5507.3656152700651</v>
      </c>
      <c r="AI32" s="28"/>
      <c r="AJ32" s="27">
        <f>IFERROR(F32/U32,"N.A.")</f>
        <v>6439.7400086132648</v>
      </c>
      <c r="AK32" s="28"/>
      <c r="AL32" s="27">
        <f>IFERROR(H32/W32,"N.A.")</f>
        <v>3352.4703732706844</v>
      </c>
      <c r="AM32" s="28"/>
      <c r="AN32" s="27">
        <f>IFERROR(J32/Y32,"N.A.")</f>
        <v>0</v>
      </c>
      <c r="AO32" s="28"/>
      <c r="AP32" s="27">
        <f>IFERROR(L32/AA32,"N.A.")</f>
        <v>4954.0891148114133</v>
      </c>
      <c r="AQ32" s="28"/>
      <c r="AR32" s="16">
        <f>IFERROR(N32/AC32, "N.A.")</f>
        <v>4954.0891148114133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15654489.999999993</v>
      </c>
      <c r="C39" s="2"/>
      <c r="D39" s="2">
        <v>1619070</v>
      </c>
      <c r="E39" s="2"/>
      <c r="F39" s="2">
        <v>9429000</v>
      </c>
      <c r="G39" s="2"/>
      <c r="H39" s="2">
        <v>84686543.999999985</v>
      </c>
      <c r="I39" s="2"/>
      <c r="J39" s="2">
        <v>0</v>
      </c>
      <c r="K39" s="2"/>
      <c r="L39" s="1">
        <f>B39+D39+F39+H39+J39</f>
        <v>111389103.99999997</v>
      </c>
      <c r="M39" s="13">
        <f>C39+E39+G39+I39+K39</f>
        <v>0</v>
      </c>
      <c r="N39" s="14">
        <f>L39+M39</f>
        <v>111389103.99999997</v>
      </c>
      <c r="P39" s="3" t="s">
        <v>12</v>
      </c>
      <c r="Q39" s="2">
        <v>6003</v>
      </c>
      <c r="R39" s="2">
        <v>0</v>
      </c>
      <c r="S39" s="2">
        <v>554</v>
      </c>
      <c r="T39" s="2">
        <v>0</v>
      </c>
      <c r="U39" s="2">
        <v>1308</v>
      </c>
      <c r="V39" s="2">
        <v>0</v>
      </c>
      <c r="W39" s="2">
        <v>43136</v>
      </c>
      <c r="X39" s="2">
        <v>0</v>
      </c>
      <c r="Y39" s="2">
        <v>6442</v>
      </c>
      <c r="Z39" s="2">
        <v>0</v>
      </c>
      <c r="AA39" s="1">
        <f>Q39+S39+U39+W39+Y39</f>
        <v>57443</v>
      </c>
      <c r="AB39" s="13">
        <f>R39+T39+V39+X39+Z39</f>
        <v>0</v>
      </c>
      <c r="AC39" s="14">
        <f>AA39+AB39</f>
        <v>57443</v>
      </c>
      <c r="AE39" s="3" t="s">
        <v>12</v>
      </c>
      <c r="AF39" s="2">
        <f>IFERROR(B39/Q39, "N.A.")</f>
        <v>2607.7777777777765</v>
      </c>
      <c r="AG39" s="2" t="str">
        <f t="shared" ref="AG39:AR43" si="30">IFERROR(C39/R39, "N.A.")</f>
        <v>N.A.</v>
      </c>
      <c r="AH39" s="2">
        <f t="shared" si="30"/>
        <v>2922.5090252707582</v>
      </c>
      <c r="AI39" s="2" t="str">
        <f t="shared" si="30"/>
        <v>N.A.</v>
      </c>
      <c r="AJ39" s="2">
        <f t="shared" si="30"/>
        <v>7208.7155963302748</v>
      </c>
      <c r="AK39" s="2" t="str">
        <f t="shared" si="30"/>
        <v>N.A.</v>
      </c>
      <c r="AL39" s="2">
        <f t="shared" si="30"/>
        <v>1963.2451780415427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1939.1240708180278</v>
      </c>
      <c r="AQ39" s="13" t="str">
        <f t="shared" si="30"/>
        <v>N.A.</v>
      </c>
      <c r="AR39" s="14">
        <f t="shared" si="30"/>
        <v>1939.1240708180278</v>
      </c>
    </row>
    <row r="40" spans="1:44" ht="15" customHeight="1" thickBot="1" x14ac:dyDescent="0.3">
      <c r="A40" s="3" t="s">
        <v>13</v>
      </c>
      <c r="B40" s="2">
        <v>68110830.999999985</v>
      </c>
      <c r="C40" s="2">
        <v>6415900</v>
      </c>
      <c r="D40" s="2">
        <v>138030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68248860.999999985</v>
      </c>
      <c r="M40" s="13">
        <f t="shared" si="31"/>
        <v>6415900</v>
      </c>
      <c r="N40" s="14">
        <f t="shared" ref="N40:N42" si="32">L40+M40</f>
        <v>74664760.999999985</v>
      </c>
      <c r="P40" s="3" t="s">
        <v>13</v>
      </c>
      <c r="Q40" s="2">
        <v>22793</v>
      </c>
      <c r="R40" s="2">
        <v>1324</v>
      </c>
      <c r="S40" s="2">
        <v>234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23027</v>
      </c>
      <c r="AB40" s="13">
        <f t="shared" si="33"/>
        <v>1324</v>
      </c>
      <c r="AC40" s="14">
        <f t="shared" ref="AC40:AC42" si="34">AA40+AB40</f>
        <v>24351</v>
      </c>
      <c r="AE40" s="3" t="s">
        <v>13</v>
      </c>
      <c r="AF40" s="2">
        <f t="shared" ref="AF40:AF43" si="35">IFERROR(B40/Q40, "N.A.")</f>
        <v>2988.2345895669719</v>
      </c>
      <c r="AG40" s="2">
        <f t="shared" si="30"/>
        <v>4845.8459214501509</v>
      </c>
      <c r="AH40" s="2">
        <f t="shared" si="30"/>
        <v>589.87179487179492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2963.8624658010153</v>
      </c>
      <c r="AQ40" s="13">
        <f t="shared" si="30"/>
        <v>4845.8459214501509</v>
      </c>
      <c r="AR40" s="14">
        <f t="shared" si="30"/>
        <v>3066.1886986160725</v>
      </c>
    </row>
    <row r="41" spans="1:44" ht="15" customHeight="1" thickBot="1" x14ac:dyDescent="0.3">
      <c r="A41" s="3" t="s">
        <v>14</v>
      </c>
      <c r="B41" s="2">
        <v>126730237.99999997</v>
      </c>
      <c r="C41" s="2">
        <v>651266424</v>
      </c>
      <c r="D41" s="2">
        <v>22645218.000000004</v>
      </c>
      <c r="E41" s="2">
        <v>6501880</v>
      </c>
      <c r="F41" s="2"/>
      <c r="G41" s="2">
        <v>23315570</v>
      </c>
      <c r="H41" s="2"/>
      <c r="I41" s="2">
        <v>19253839.000000004</v>
      </c>
      <c r="J41" s="2">
        <v>0</v>
      </c>
      <c r="K41" s="2"/>
      <c r="L41" s="1">
        <f t="shared" si="31"/>
        <v>149375455.99999997</v>
      </c>
      <c r="M41" s="13">
        <f t="shared" si="31"/>
        <v>700337713</v>
      </c>
      <c r="N41" s="14">
        <f t="shared" si="32"/>
        <v>849713169</v>
      </c>
      <c r="P41" s="3" t="s">
        <v>14</v>
      </c>
      <c r="Q41" s="2">
        <v>33699</v>
      </c>
      <c r="R41" s="2">
        <v>122401</v>
      </c>
      <c r="S41" s="2">
        <v>4444</v>
      </c>
      <c r="T41" s="2">
        <v>1401</v>
      </c>
      <c r="U41" s="2">
        <v>0</v>
      </c>
      <c r="V41" s="2">
        <v>3883</v>
      </c>
      <c r="W41" s="2">
        <v>0</v>
      </c>
      <c r="X41" s="2">
        <v>5925</v>
      </c>
      <c r="Y41" s="2">
        <v>8332</v>
      </c>
      <c r="Z41" s="2">
        <v>0</v>
      </c>
      <c r="AA41" s="1">
        <f t="shared" si="33"/>
        <v>46475</v>
      </c>
      <c r="AB41" s="13">
        <f t="shared" si="33"/>
        <v>133610</v>
      </c>
      <c r="AC41" s="14">
        <f t="shared" si="34"/>
        <v>180085</v>
      </c>
      <c r="AE41" s="3" t="s">
        <v>14</v>
      </c>
      <c r="AF41" s="2">
        <f t="shared" si="35"/>
        <v>3760.6527790142131</v>
      </c>
      <c r="AG41" s="2">
        <f t="shared" si="30"/>
        <v>5320.7606473803316</v>
      </c>
      <c r="AH41" s="2">
        <f t="shared" si="30"/>
        <v>5095.683618361837</v>
      </c>
      <c r="AI41" s="2">
        <f t="shared" si="30"/>
        <v>4640.8850820842254</v>
      </c>
      <c r="AJ41" s="2" t="str">
        <f t="shared" si="30"/>
        <v>N.A.</v>
      </c>
      <c r="AK41" s="2">
        <f t="shared" si="30"/>
        <v>6004.5248519186198</v>
      </c>
      <c r="AL41" s="2" t="str">
        <f t="shared" si="30"/>
        <v>N.A.</v>
      </c>
      <c r="AM41" s="2">
        <f t="shared" si="30"/>
        <v>3249.5930801687769</v>
      </c>
      <c r="AN41" s="2">
        <f t="shared" si="30"/>
        <v>0</v>
      </c>
      <c r="AO41" s="2" t="str">
        <f t="shared" si="30"/>
        <v>N.A.</v>
      </c>
      <c r="AP41" s="15">
        <f t="shared" si="30"/>
        <v>3214.1034104357177</v>
      </c>
      <c r="AQ41" s="13">
        <f t="shared" si="30"/>
        <v>5241.6564104483195</v>
      </c>
      <c r="AR41" s="14">
        <f t="shared" si="30"/>
        <v>4718.4005830579999</v>
      </c>
    </row>
    <row r="42" spans="1:44" ht="15" customHeight="1" thickBot="1" x14ac:dyDescent="0.3">
      <c r="A42" s="3" t="s">
        <v>15</v>
      </c>
      <c r="B42" s="2">
        <v>463282.00000000006</v>
      </c>
      <c r="C42" s="2"/>
      <c r="D42" s="2"/>
      <c r="E42" s="2"/>
      <c r="F42" s="2"/>
      <c r="G42" s="2">
        <v>789480</v>
      </c>
      <c r="H42" s="2">
        <v>302883.99999999994</v>
      </c>
      <c r="I42" s="2"/>
      <c r="J42" s="2">
        <v>0</v>
      </c>
      <c r="K42" s="2"/>
      <c r="L42" s="1">
        <f t="shared" si="31"/>
        <v>766166</v>
      </c>
      <c r="M42" s="13">
        <f t="shared" si="31"/>
        <v>789480</v>
      </c>
      <c r="N42" s="14">
        <f t="shared" si="32"/>
        <v>1555646</v>
      </c>
      <c r="P42" s="3" t="s">
        <v>15</v>
      </c>
      <c r="Q42" s="2">
        <v>743</v>
      </c>
      <c r="R42" s="2">
        <v>0</v>
      </c>
      <c r="S42" s="2">
        <v>0</v>
      </c>
      <c r="T42" s="2">
        <v>0</v>
      </c>
      <c r="U42" s="2">
        <v>0</v>
      </c>
      <c r="V42" s="2">
        <v>153</v>
      </c>
      <c r="W42" s="2">
        <v>725</v>
      </c>
      <c r="X42" s="2">
        <v>0</v>
      </c>
      <c r="Y42" s="2">
        <v>502</v>
      </c>
      <c r="Z42" s="2">
        <v>0</v>
      </c>
      <c r="AA42" s="1">
        <f t="shared" si="33"/>
        <v>1970</v>
      </c>
      <c r="AB42" s="13">
        <f t="shared" si="33"/>
        <v>153</v>
      </c>
      <c r="AC42" s="14">
        <f t="shared" si="34"/>
        <v>2123</v>
      </c>
      <c r="AE42" s="3" t="s">
        <v>15</v>
      </c>
      <c r="AF42" s="2">
        <f t="shared" si="35"/>
        <v>623.52893674293409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5160</v>
      </c>
      <c r="AL42" s="2">
        <f t="shared" si="30"/>
        <v>417.77103448275852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388.91675126903556</v>
      </c>
      <c r="AQ42" s="13">
        <f t="shared" si="30"/>
        <v>5160</v>
      </c>
      <c r="AR42" s="14">
        <f t="shared" si="30"/>
        <v>732.75836081017428</v>
      </c>
    </row>
    <row r="43" spans="1:44" ht="15" customHeight="1" thickBot="1" x14ac:dyDescent="0.3">
      <c r="A43" s="4" t="s">
        <v>16</v>
      </c>
      <c r="B43" s="2">
        <v>210958840.99999988</v>
      </c>
      <c r="C43" s="2">
        <v>657682324.00000107</v>
      </c>
      <c r="D43" s="2">
        <v>24402318.000000007</v>
      </c>
      <c r="E43" s="2">
        <v>6501880</v>
      </c>
      <c r="F43" s="2">
        <v>9429000</v>
      </c>
      <c r="G43" s="2">
        <v>24105050</v>
      </c>
      <c r="H43" s="2">
        <v>84989428.00000003</v>
      </c>
      <c r="I43" s="2">
        <v>19253839.000000004</v>
      </c>
      <c r="J43" s="2">
        <v>0</v>
      </c>
      <c r="K43" s="2"/>
      <c r="L43" s="1">
        <f t="shared" ref="L43" si="36">B43+D43+F43+H43+J43</f>
        <v>329779586.99999988</v>
      </c>
      <c r="M43" s="13">
        <f t="shared" ref="M43" si="37">C43+E43+G43+I43+K43</f>
        <v>707543093.00000107</v>
      </c>
      <c r="N43" s="17">
        <f t="shared" ref="N43" si="38">L43+M43</f>
        <v>1037322680.000001</v>
      </c>
      <c r="P43" s="4" t="s">
        <v>16</v>
      </c>
      <c r="Q43" s="2">
        <v>63238</v>
      </c>
      <c r="R43" s="2">
        <v>123725</v>
      </c>
      <c r="S43" s="2">
        <v>5232</v>
      </c>
      <c r="T43" s="2">
        <v>1401</v>
      </c>
      <c r="U43" s="2">
        <v>1308</v>
      </c>
      <c r="V43" s="2">
        <v>4036</v>
      </c>
      <c r="W43" s="2">
        <v>43861</v>
      </c>
      <c r="X43" s="2">
        <v>5925</v>
      </c>
      <c r="Y43" s="2">
        <v>15276</v>
      </c>
      <c r="Z43" s="2">
        <v>0</v>
      </c>
      <c r="AA43" s="1">
        <f t="shared" ref="AA43" si="39">Q43+S43+U43+W43+Y43</f>
        <v>128915</v>
      </c>
      <c r="AB43" s="13">
        <f t="shared" ref="AB43" si="40">R43+T43+V43+X43+Z43</f>
        <v>135087</v>
      </c>
      <c r="AC43" s="17">
        <f t="shared" ref="AC43" si="41">AA43+AB43</f>
        <v>264002</v>
      </c>
      <c r="AE43" s="4" t="s">
        <v>16</v>
      </c>
      <c r="AF43" s="2">
        <f t="shared" si="35"/>
        <v>3335.9505518833594</v>
      </c>
      <c r="AG43" s="2">
        <f t="shared" si="30"/>
        <v>5315.6785128308838</v>
      </c>
      <c r="AH43" s="2">
        <f t="shared" si="30"/>
        <v>4664.0516055045882</v>
      </c>
      <c r="AI43" s="2">
        <f t="shared" si="30"/>
        <v>4640.8850820842254</v>
      </c>
      <c r="AJ43" s="2">
        <f t="shared" si="30"/>
        <v>7208.7155963302748</v>
      </c>
      <c r="AK43" s="2">
        <f t="shared" si="30"/>
        <v>5972.5099108027753</v>
      </c>
      <c r="AL43" s="2">
        <f t="shared" si="30"/>
        <v>1937.6992772622609</v>
      </c>
      <c r="AM43" s="2">
        <f t="shared" si="30"/>
        <v>3249.5930801687769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2558.1164876081129</v>
      </c>
      <c r="AQ43" s="13">
        <f t="shared" ref="AQ43" si="43">IFERROR(M43/AB43, "N.A.")</f>
        <v>5237.6845514372299</v>
      </c>
      <c r="AR43" s="14">
        <f t="shared" ref="AR43" si="44">IFERROR(N43/AC43, "N.A.")</f>
        <v>3929.2228089181181</v>
      </c>
    </row>
    <row r="44" spans="1:44" ht="15" customHeight="1" thickBot="1" x14ac:dyDescent="0.3">
      <c r="A44" s="5" t="s">
        <v>0</v>
      </c>
      <c r="B44" s="24">
        <f>B43+C43</f>
        <v>868641165.00000095</v>
      </c>
      <c r="C44" s="26"/>
      <c r="D44" s="24">
        <f>D43+E43</f>
        <v>30904198.000000007</v>
      </c>
      <c r="E44" s="26"/>
      <c r="F44" s="24">
        <f>F43+G43</f>
        <v>33534050</v>
      </c>
      <c r="G44" s="26"/>
      <c r="H44" s="24">
        <f>H43+I43</f>
        <v>104243267.00000003</v>
      </c>
      <c r="I44" s="26"/>
      <c r="J44" s="24">
        <f>J43+K43</f>
        <v>0</v>
      </c>
      <c r="K44" s="26"/>
      <c r="L44" s="24">
        <f>L43+M43</f>
        <v>1037322680.000001</v>
      </c>
      <c r="M44" s="25"/>
      <c r="N44" s="18">
        <f>B44+D44+F44+H44+J44</f>
        <v>1037322680.000001</v>
      </c>
      <c r="P44" s="5" t="s">
        <v>0</v>
      </c>
      <c r="Q44" s="24">
        <f>Q43+R43</f>
        <v>186963</v>
      </c>
      <c r="R44" s="26"/>
      <c r="S44" s="24">
        <f>S43+T43</f>
        <v>6633</v>
      </c>
      <c r="T44" s="26"/>
      <c r="U44" s="24">
        <f>U43+V43</f>
        <v>5344</v>
      </c>
      <c r="V44" s="26"/>
      <c r="W44" s="24">
        <f>W43+X43</f>
        <v>49786</v>
      </c>
      <c r="X44" s="26"/>
      <c r="Y44" s="24">
        <f>Y43+Z43</f>
        <v>15276</v>
      </c>
      <c r="Z44" s="26"/>
      <c r="AA44" s="24">
        <f>AA43+AB43</f>
        <v>264002</v>
      </c>
      <c r="AB44" s="25"/>
      <c r="AC44" s="18">
        <f>Q44+S44+U44+W44+Y44</f>
        <v>264002</v>
      </c>
      <c r="AE44" s="5" t="s">
        <v>0</v>
      </c>
      <c r="AF44" s="27">
        <f>IFERROR(B44/Q44,"N.A.")</f>
        <v>4646.0591935302755</v>
      </c>
      <c r="AG44" s="28"/>
      <c r="AH44" s="27">
        <f>IFERROR(D44/S44,"N.A.")</f>
        <v>4659.1584501733769</v>
      </c>
      <c r="AI44" s="28"/>
      <c r="AJ44" s="27">
        <f>IFERROR(F44/U44,"N.A.")</f>
        <v>6275.0842065868264</v>
      </c>
      <c r="AK44" s="28"/>
      <c r="AL44" s="27">
        <f>IFERROR(H44/W44,"N.A.")</f>
        <v>2093.8269192142375</v>
      </c>
      <c r="AM44" s="28"/>
      <c r="AN44" s="27">
        <f>IFERROR(J44/Y44,"N.A.")</f>
        <v>0</v>
      </c>
      <c r="AO44" s="28"/>
      <c r="AP44" s="27">
        <f>IFERROR(L44/AA44,"N.A.")</f>
        <v>3929.2228089181181</v>
      </c>
      <c r="AQ44" s="28"/>
      <c r="AR44" s="16">
        <f>IFERROR(N44/AC44, "N.A.")</f>
        <v>3929.2228089181181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8827384</v>
      </c>
      <c r="C15" s="2"/>
      <c r="D15" s="2">
        <v>1867134</v>
      </c>
      <c r="E15" s="2"/>
      <c r="F15" s="2">
        <v>2352100</v>
      </c>
      <c r="G15" s="2"/>
      <c r="H15" s="2">
        <v>8475435</v>
      </c>
      <c r="I15" s="2"/>
      <c r="J15" s="2">
        <v>0</v>
      </c>
      <c r="K15" s="2"/>
      <c r="L15" s="1">
        <f>B15+D15+F15+H15+J15</f>
        <v>21522053</v>
      </c>
      <c r="M15" s="13">
        <f>C15+E15+G15+I15+K15</f>
        <v>0</v>
      </c>
      <c r="N15" s="14">
        <f>L15+M15</f>
        <v>21522053</v>
      </c>
      <c r="P15" s="3" t="s">
        <v>12</v>
      </c>
      <c r="Q15" s="2">
        <v>2564</v>
      </c>
      <c r="R15" s="2">
        <v>0</v>
      </c>
      <c r="S15" s="2">
        <v>517</v>
      </c>
      <c r="T15" s="2">
        <v>0</v>
      </c>
      <c r="U15" s="2">
        <v>482</v>
      </c>
      <c r="V15" s="2">
        <v>0</v>
      </c>
      <c r="W15" s="2">
        <v>5586</v>
      </c>
      <c r="X15" s="2">
        <v>0</v>
      </c>
      <c r="Y15" s="2">
        <v>2111</v>
      </c>
      <c r="Z15" s="2">
        <v>0</v>
      </c>
      <c r="AA15" s="1">
        <f>Q15+S15+U15+W15+Y15</f>
        <v>11260</v>
      </c>
      <c r="AB15" s="13">
        <f>R15+T15+V15+X15+Z15</f>
        <v>0</v>
      </c>
      <c r="AC15" s="14">
        <f>AA15+AB15</f>
        <v>11260</v>
      </c>
      <c r="AE15" s="3" t="s">
        <v>12</v>
      </c>
      <c r="AF15" s="2">
        <f>IFERROR(B15/Q15, "N.A.")</f>
        <v>3442.8174726989077</v>
      </c>
      <c r="AG15" s="2" t="str">
        <f t="shared" ref="AG15:AR19" si="0">IFERROR(C15/R15, "N.A.")</f>
        <v>N.A.</v>
      </c>
      <c r="AH15" s="2">
        <f t="shared" si="0"/>
        <v>3611.4777562862669</v>
      </c>
      <c r="AI15" s="2" t="str">
        <f t="shared" si="0"/>
        <v>N.A.</v>
      </c>
      <c r="AJ15" s="2">
        <f t="shared" si="0"/>
        <v>4879.8755186721992</v>
      </c>
      <c r="AK15" s="2" t="str">
        <f t="shared" si="0"/>
        <v>N.A.</v>
      </c>
      <c r="AL15" s="2">
        <f t="shared" si="0"/>
        <v>1517.2636949516648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1911.3723801065719</v>
      </c>
      <c r="AQ15" s="13" t="str">
        <f t="shared" si="0"/>
        <v>N.A.</v>
      </c>
      <c r="AR15" s="14">
        <f t="shared" si="0"/>
        <v>1911.3723801065719</v>
      </c>
    </row>
    <row r="16" spans="1:44" ht="15" customHeight="1" thickBot="1" x14ac:dyDescent="0.3">
      <c r="A16" s="3" t="s">
        <v>13</v>
      </c>
      <c r="B16" s="2">
        <v>1284711</v>
      </c>
      <c r="C16" s="2">
        <v>275800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1284711</v>
      </c>
      <c r="M16" s="13">
        <f t="shared" si="1"/>
        <v>275800</v>
      </c>
      <c r="N16" s="14">
        <f t="shared" ref="N16:N18" si="2">L16+M16</f>
        <v>1560511</v>
      </c>
      <c r="P16" s="3" t="s">
        <v>13</v>
      </c>
      <c r="Q16" s="2">
        <v>1012</v>
      </c>
      <c r="R16" s="2">
        <v>197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1012</v>
      </c>
      <c r="AB16" s="13">
        <f t="shared" si="3"/>
        <v>197</v>
      </c>
      <c r="AC16" s="14">
        <f t="shared" ref="AC16:AC18" si="4">AA16+AB16</f>
        <v>1209</v>
      </c>
      <c r="AE16" s="3" t="s">
        <v>13</v>
      </c>
      <c r="AF16" s="2">
        <f t="shared" ref="AF16:AF19" si="5">IFERROR(B16/Q16, "N.A.")</f>
        <v>1269.4772727272727</v>
      </c>
      <c r="AG16" s="2">
        <f t="shared" si="0"/>
        <v>1400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1269.4772727272727</v>
      </c>
      <c r="AQ16" s="13">
        <f t="shared" si="0"/>
        <v>1400</v>
      </c>
      <c r="AR16" s="14">
        <f t="shared" si="0"/>
        <v>1290.7452440033085</v>
      </c>
    </row>
    <row r="17" spans="1:44" ht="15" customHeight="1" thickBot="1" x14ac:dyDescent="0.3">
      <c r="A17" s="3" t="s">
        <v>14</v>
      </c>
      <c r="B17" s="2">
        <v>9283739.9999999981</v>
      </c>
      <c r="C17" s="2">
        <v>59599831.999999985</v>
      </c>
      <c r="D17" s="2"/>
      <c r="E17" s="2"/>
      <c r="F17" s="2"/>
      <c r="G17" s="2">
        <v>0</v>
      </c>
      <c r="H17" s="2"/>
      <c r="I17" s="2">
        <v>898699.99999999988</v>
      </c>
      <c r="J17" s="2">
        <v>0</v>
      </c>
      <c r="K17" s="2"/>
      <c r="L17" s="1">
        <f t="shared" si="1"/>
        <v>9283739.9999999981</v>
      </c>
      <c r="M17" s="13">
        <f t="shared" si="1"/>
        <v>60498531.999999985</v>
      </c>
      <c r="N17" s="14">
        <f t="shared" si="2"/>
        <v>69782271.999999985</v>
      </c>
      <c r="P17" s="3" t="s">
        <v>14</v>
      </c>
      <c r="Q17" s="2">
        <v>3242</v>
      </c>
      <c r="R17" s="2">
        <v>10373</v>
      </c>
      <c r="S17" s="2">
        <v>0</v>
      </c>
      <c r="T17" s="2">
        <v>0</v>
      </c>
      <c r="U17" s="2">
        <v>0</v>
      </c>
      <c r="V17" s="2">
        <v>740</v>
      </c>
      <c r="W17" s="2">
        <v>0</v>
      </c>
      <c r="X17" s="2">
        <v>314</v>
      </c>
      <c r="Y17" s="2">
        <v>1040</v>
      </c>
      <c r="Z17" s="2">
        <v>0</v>
      </c>
      <c r="AA17" s="1">
        <f t="shared" si="3"/>
        <v>4282</v>
      </c>
      <c r="AB17" s="13">
        <f t="shared" si="3"/>
        <v>11427</v>
      </c>
      <c r="AC17" s="14">
        <f t="shared" si="4"/>
        <v>15709</v>
      </c>
      <c r="AE17" s="3" t="s">
        <v>14</v>
      </c>
      <c r="AF17" s="2">
        <f t="shared" si="5"/>
        <v>2863.5842072794567</v>
      </c>
      <c r="AG17" s="2">
        <f t="shared" si="0"/>
        <v>5745.6697194639919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2862.1019108280252</v>
      </c>
      <c r="AN17" s="2">
        <f t="shared" si="0"/>
        <v>0</v>
      </c>
      <c r="AO17" s="2" t="str">
        <f t="shared" si="0"/>
        <v>N.A.</v>
      </c>
      <c r="AP17" s="15">
        <f t="shared" si="0"/>
        <v>2168.0850070060715</v>
      </c>
      <c r="AQ17" s="13">
        <f t="shared" si="0"/>
        <v>5294.349523059419</v>
      </c>
      <c r="AR17" s="14">
        <f t="shared" si="0"/>
        <v>4442.1842256031568</v>
      </c>
    </row>
    <row r="18" spans="1:44" ht="15" customHeight="1" thickBot="1" x14ac:dyDescent="0.3">
      <c r="A18" s="3" t="s">
        <v>15</v>
      </c>
      <c r="B18" s="2">
        <v>3816336</v>
      </c>
      <c r="C18" s="2">
        <v>2155375</v>
      </c>
      <c r="D18" s="2"/>
      <c r="E18" s="2"/>
      <c r="F18" s="2"/>
      <c r="G18" s="2"/>
      <c r="H18" s="2">
        <v>4609097.0000000009</v>
      </c>
      <c r="I18" s="2"/>
      <c r="J18" s="2">
        <v>0</v>
      </c>
      <c r="K18" s="2"/>
      <c r="L18" s="1">
        <f t="shared" si="1"/>
        <v>8425433</v>
      </c>
      <c r="M18" s="13">
        <f t="shared" si="1"/>
        <v>2155375</v>
      </c>
      <c r="N18" s="14">
        <f t="shared" si="2"/>
        <v>10580808</v>
      </c>
      <c r="P18" s="3" t="s">
        <v>15</v>
      </c>
      <c r="Q18" s="2">
        <v>1658</v>
      </c>
      <c r="R18" s="2">
        <v>528</v>
      </c>
      <c r="S18" s="2">
        <v>0</v>
      </c>
      <c r="T18" s="2">
        <v>0</v>
      </c>
      <c r="U18" s="2">
        <v>0</v>
      </c>
      <c r="V18" s="2">
        <v>0</v>
      </c>
      <c r="W18" s="2">
        <v>10218</v>
      </c>
      <c r="X18" s="2">
        <v>0</v>
      </c>
      <c r="Y18" s="2">
        <v>4163</v>
      </c>
      <c r="Z18" s="2">
        <v>0</v>
      </c>
      <c r="AA18" s="1">
        <f t="shared" si="3"/>
        <v>16039</v>
      </c>
      <c r="AB18" s="13">
        <f t="shared" si="3"/>
        <v>528</v>
      </c>
      <c r="AC18" s="17">
        <f t="shared" si="4"/>
        <v>16567</v>
      </c>
      <c r="AE18" s="3" t="s">
        <v>15</v>
      </c>
      <c r="AF18" s="2">
        <f t="shared" si="5"/>
        <v>2301.7708082026538</v>
      </c>
      <c r="AG18" s="2">
        <f t="shared" si="0"/>
        <v>4082.149621212121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451.07623801135259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525.309121516304</v>
      </c>
      <c r="AQ18" s="13">
        <f t="shared" si="0"/>
        <v>4082.149621212121</v>
      </c>
      <c r="AR18" s="14">
        <f t="shared" si="0"/>
        <v>638.66771292328121</v>
      </c>
    </row>
    <row r="19" spans="1:44" ht="15" customHeight="1" thickBot="1" x14ac:dyDescent="0.3">
      <c r="A19" s="4" t="s">
        <v>16</v>
      </c>
      <c r="B19" s="2">
        <v>23212171</v>
      </c>
      <c r="C19" s="2">
        <v>62031006.999999963</v>
      </c>
      <c r="D19" s="2">
        <v>1867134</v>
      </c>
      <c r="E19" s="2"/>
      <c r="F19" s="2">
        <v>2352100</v>
      </c>
      <c r="G19" s="2">
        <v>0</v>
      </c>
      <c r="H19" s="2">
        <v>13084531.999999996</v>
      </c>
      <c r="I19" s="2">
        <v>898699.99999999988</v>
      </c>
      <c r="J19" s="2">
        <v>0</v>
      </c>
      <c r="K19" s="2"/>
      <c r="L19" s="1">
        <f t="shared" ref="L19" si="6">B19+D19+F19+H19+J19</f>
        <v>40515937</v>
      </c>
      <c r="M19" s="13">
        <f t="shared" ref="M19" si="7">C19+E19+G19+I19+K19</f>
        <v>62929706.999999963</v>
      </c>
      <c r="N19" s="17">
        <f t="shared" ref="N19" si="8">L19+M19</f>
        <v>103445643.99999997</v>
      </c>
      <c r="P19" s="4" t="s">
        <v>16</v>
      </c>
      <c r="Q19" s="2">
        <v>8476</v>
      </c>
      <c r="R19" s="2">
        <v>11098</v>
      </c>
      <c r="S19" s="2">
        <v>517</v>
      </c>
      <c r="T19" s="2">
        <v>0</v>
      </c>
      <c r="U19" s="2">
        <v>482</v>
      </c>
      <c r="V19" s="2">
        <v>740</v>
      </c>
      <c r="W19" s="2">
        <v>15804</v>
      </c>
      <c r="X19" s="2">
        <v>314</v>
      </c>
      <c r="Y19" s="2">
        <v>7314</v>
      </c>
      <c r="Z19" s="2">
        <v>0</v>
      </c>
      <c r="AA19" s="1">
        <f t="shared" ref="AA19" si="9">Q19+S19+U19+W19+Y19</f>
        <v>32593</v>
      </c>
      <c r="AB19" s="13">
        <f t="shared" ref="AB19" si="10">R19+T19+V19+X19+Z19</f>
        <v>12152</v>
      </c>
      <c r="AC19" s="14">
        <f t="shared" ref="AC19" si="11">AA19+AB19</f>
        <v>44745</v>
      </c>
      <c r="AE19" s="4" t="s">
        <v>16</v>
      </c>
      <c r="AF19" s="2">
        <f t="shared" si="5"/>
        <v>2738.5760972156677</v>
      </c>
      <c r="AG19" s="2">
        <f t="shared" si="0"/>
        <v>5589.3861056046098</v>
      </c>
      <c r="AH19" s="2">
        <f t="shared" si="0"/>
        <v>3611.4777562862669</v>
      </c>
      <c r="AI19" s="2" t="str">
        <f t="shared" si="0"/>
        <v>N.A.</v>
      </c>
      <c r="AJ19" s="2">
        <f t="shared" si="0"/>
        <v>4879.8755186721992</v>
      </c>
      <c r="AK19" s="2">
        <f t="shared" si="0"/>
        <v>0</v>
      </c>
      <c r="AL19" s="2">
        <f t="shared" si="0"/>
        <v>827.92533535813698</v>
      </c>
      <c r="AM19" s="2">
        <f t="shared" si="0"/>
        <v>2862.1019108280252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1243.087073911576</v>
      </c>
      <c r="AQ19" s="13">
        <f t="shared" ref="AQ19" si="13">IFERROR(M19/AB19, "N.A.")</f>
        <v>5178.547317314019</v>
      </c>
      <c r="AR19" s="14">
        <f t="shared" ref="AR19" si="14">IFERROR(N19/AC19, "N.A.")</f>
        <v>2311.8928148396462</v>
      </c>
    </row>
    <row r="20" spans="1:44" ht="15" customHeight="1" thickBot="1" x14ac:dyDescent="0.3">
      <c r="A20" s="5" t="s">
        <v>0</v>
      </c>
      <c r="B20" s="24">
        <f>B19+C19</f>
        <v>85243177.99999997</v>
      </c>
      <c r="C20" s="26"/>
      <c r="D20" s="24">
        <f>D19+E19</f>
        <v>1867134</v>
      </c>
      <c r="E20" s="26"/>
      <c r="F20" s="24">
        <f>F19+G19</f>
        <v>2352100</v>
      </c>
      <c r="G20" s="26"/>
      <c r="H20" s="24">
        <f>H19+I19</f>
        <v>13983231.999999996</v>
      </c>
      <c r="I20" s="26"/>
      <c r="J20" s="24">
        <f>J19+K19</f>
        <v>0</v>
      </c>
      <c r="K20" s="26"/>
      <c r="L20" s="24">
        <f>L19+M19</f>
        <v>103445643.99999997</v>
      </c>
      <c r="M20" s="25"/>
      <c r="N20" s="18">
        <f>B20+D20+F20+H20+J20</f>
        <v>103445643.99999997</v>
      </c>
      <c r="P20" s="5" t="s">
        <v>0</v>
      </c>
      <c r="Q20" s="24">
        <f>Q19+R19</f>
        <v>19574</v>
      </c>
      <c r="R20" s="26"/>
      <c r="S20" s="24">
        <f>S19+T19</f>
        <v>517</v>
      </c>
      <c r="T20" s="26"/>
      <c r="U20" s="24">
        <f>U19+V19</f>
        <v>1222</v>
      </c>
      <c r="V20" s="26"/>
      <c r="W20" s="24">
        <f>W19+X19</f>
        <v>16118</v>
      </c>
      <c r="X20" s="26"/>
      <c r="Y20" s="24">
        <f>Y19+Z19</f>
        <v>7314</v>
      </c>
      <c r="Z20" s="26"/>
      <c r="AA20" s="24">
        <f>AA19+AB19</f>
        <v>44745</v>
      </c>
      <c r="AB20" s="26"/>
      <c r="AC20" s="19">
        <f>Q20+S20+U20+W20+Y20</f>
        <v>44745</v>
      </c>
      <c r="AE20" s="5" t="s">
        <v>0</v>
      </c>
      <c r="AF20" s="27">
        <f>IFERROR(B20/Q20,"N.A.")</f>
        <v>4354.9186676203108</v>
      </c>
      <c r="AG20" s="28"/>
      <c r="AH20" s="27">
        <f>IFERROR(D20/S20,"N.A.")</f>
        <v>3611.4777562862669</v>
      </c>
      <c r="AI20" s="28"/>
      <c r="AJ20" s="27">
        <f>IFERROR(F20/U20,"N.A.")</f>
        <v>1924.7954173486089</v>
      </c>
      <c r="AK20" s="28"/>
      <c r="AL20" s="27">
        <f>IFERROR(H20/W20,"N.A.")</f>
        <v>867.55379079290208</v>
      </c>
      <c r="AM20" s="28"/>
      <c r="AN20" s="27">
        <f>IFERROR(J20/Y20,"N.A.")</f>
        <v>0</v>
      </c>
      <c r="AO20" s="28"/>
      <c r="AP20" s="27">
        <f>IFERROR(L20/AA20,"N.A.")</f>
        <v>2311.8928148396462</v>
      </c>
      <c r="AQ20" s="28"/>
      <c r="AR20" s="16">
        <f>IFERROR(N20/AC20, "N.A.")</f>
        <v>2311.8928148396462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7488880</v>
      </c>
      <c r="C27" s="2"/>
      <c r="D27" s="2">
        <v>1867134</v>
      </c>
      <c r="E27" s="2"/>
      <c r="F27" s="2">
        <v>2352100</v>
      </c>
      <c r="G27" s="2"/>
      <c r="H27" s="2">
        <v>3654332.0000000005</v>
      </c>
      <c r="I27" s="2"/>
      <c r="J27" s="2">
        <v>0</v>
      </c>
      <c r="K27" s="2"/>
      <c r="L27" s="1">
        <f>B27+D27+F27+H27+J27</f>
        <v>15362446</v>
      </c>
      <c r="M27" s="13">
        <f>C27+E27+G27+I27+K27</f>
        <v>0</v>
      </c>
      <c r="N27" s="14">
        <f>L27+M27</f>
        <v>15362446</v>
      </c>
      <c r="P27" s="3" t="s">
        <v>12</v>
      </c>
      <c r="Q27" s="2">
        <v>1847</v>
      </c>
      <c r="R27" s="2">
        <v>0</v>
      </c>
      <c r="S27" s="2">
        <v>517</v>
      </c>
      <c r="T27" s="2">
        <v>0</v>
      </c>
      <c r="U27" s="2">
        <v>482</v>
      </c>
      <c r="V27" s="2">
        <v>0</v>
      </c>
      <c r="W27" s="2">
        <v>1560</v>
      </c>
      <c r="X27" s="2">
        <v>0</v>
      </c>
      <c r="Y27" s="2">
        <v>962</v>
      </c>
      <c r="Z27" s="2">
        <v>0</v>
      </c>
      <c r="AA27" s="1">
        <f>Q27+S27+U27+W27+Y27</f>
        <v>5368</v>
      </c>
      <c r="AB27" s="13">
        <f>R27+T27+V27+X27+Z27</f>
        <v>0</v>
      </c>
      <c r="AC27" s="14">
        <f>AA27+AB27</f>
        <v>5368</v>
      </c>
      <c r="AE27" s="3" t="s">
        <v>12</v>
      </c>
      <c r="AF27" s="2">
        <f>IFERROR(B27/Q27, "N.A.")</f>
        <v>4054.6182999458583</v>
      </c>
      <c r="AG27" s="2" t="str">
        <f t="shared" ref="AG27:AR31" si="15">IFERROR(C27/R27, "N.A.")</f>
        <v>N.A.</v>
      </c>
      <c r="AH27" s="2">
        <f t="shared" si="15"/>
        <v>3611.4777562862669</v>
      </c>
      <c r="AI27" s="2" t="str">
        <f t="shared" si="15"/>
        <v>N.A.</v>
      </c>
      <c r="AJ27" s="2">
        <f t="shared" si="15"/>
        <v>4879.8755186721992</v>
      </c>
      <c r="AK27" s="2" t="str">
        <f t="shared" si="15"/>
        <v>N.A.</v>
      </c>
      <c r="AL27" s="2">
        <f t="shared" si="15"/>
        <v>2342.520512820513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2861.8565573770493</v>
      </c>
      <c r="AQ27" s="13" t="str">
        <f t="shared" si="15"/>
        <v>N.A.</v>
      </c>
      <c r="AR27" s="14">
        <f t="shared" si="15"/>
        <v>2861.8565573770493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5569790</v>
      </c>
      <c r="C29" s="2">
        <v>44426662</v>
      </c>
      <c r="D29" s="2"/>
      <c r="E29" s="2"/>
      <c r="F29" s="2"/>
      <c r="G29" s="2">
        <v>0</v>
      </c>
      <c r="H29" s="2"/>
      <c r="I29" s="2">
        <v>193500</v>
      </c>
      <c r="J29" s="2">
        <v>0</v>
      </c>
      <c r="K29" s="2"/>
      <c r="L29" s="1">
        <f t="shared" si="16"/>
        <v>5569790</v>
      </c>
      <c r="M29" s="13">
        <f t="shared" si="16"/>
        <v>44620162</v>
      </c>
      <c r="N29" s="14">
        <f t="shared" si="17"/>
        <v>50189952</v>
      </c>
      <c r="P29" s="3" t="s">
        <v>14</v>
      </c>
      <c r="Q29" s="2">
        <v>1841</v>
      </c>
      <c r="R29" s="2">
        <v>7070</v>
      </c>
      <c r="S29" s="2">
        <v>0</v>
      </c>
      <c r="T29" s="2">
        <v>0</v>
      </c>
      <c r="U29" s="2">
        <v>0</v>
      </c>
      <c r="V29" s="2">
        <v>740</v>
      </c>
      <c r="W29" s="2">
        <v>0</v>
      </c>
      <c r="X29" s="2">
        <v>150</v>
      </c>
      <c r="Y29" s="2">
        <v>150</v>
      </c>
      <c r="Z29" s="2">
        <v>0</v>
      </c>
      <c r="AA29" s="1">
        <f t="shared" si="18"/>
        <v>1991</v>
      </c>
      <c r="AB29" s="13">
        <f t="shared" si="18"/>
        <v>7960</v>
      </c>
      <c r="AC29" s="14">
        <f t="shared" si="19"/>
        <v>9951</v>
      </c>
      <c r="AE29" s="3" t="s">
        <v>14</v>
      </c>
      <c r="AF29" s="2">
        <f t="shared" si="20"/>
        <v>3025.4155350353067</v>
      </c>
      <c r="AG29" s="2">
        <f t="shared" si="15"/>
        <v>6283.8277227722774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1290</v>
      </c>
      <c r="AN29" s="2">
        <f t="shared" si="15"/>
        <v>0</v>
      </c>
      <c r="AO29" s="2" t="str">
        <f t="shared" si="15"/>
        <v>N.A.</v>
      </c>
      <c r="AP29" s="15">
        <f t="shared" si="15"/>
        <v>2797.4836765444502</v>
      </c>
      <c r="AQ29" s="13">
        <f t="shared" si="15"/>
        <v>5605.5479899497486</v>
      </c>
      <c r="AR29" s="14">
        <f t="shared" si="15"/>
        <v>5043.7093759421168</v>
      </c>
    </row>
    <row r="30" spans="1:44" ht="15" customHeight="1" thickBot="1" x14ac:dyDescent="0.3">
      <c r="A30" s="3" t="s">
        <v>15</v>
      </c>
      <c r="B30" s="2">
        <v>3677876</v>
      </c>
      <c r="C30" s="2">
        <v>2155375</v>
      </c>
      <c r="D30" s="2"/>
      <c r="E30" s="2"/>
      <c r="F30" s="2"/>
      <c r="G30" s="2"/>
      <c r="H30" s="2">
        <v>4606137.0000000009</v>
      </c>
      <c r="I30" s="2"/>
      <c r="J30" s="2">
        <v>0</v>
      </c>
      <c r="K30" s="2"/>
      <c r="L30" s="1">
        <f t="shared" si="16"/>
        <v>8284013.0000000009</v>
      </c>
      <c r="M30" s="13">
        <f t="shared" si="16"/>
        <v>2155375</v>
      </c>
      <c r="N30" s="14">
        <f t="shared" si="17"/>
        <v>10439388</v>
      </c>
      <c r="P30" s="3" t="s">
        <v>15</v>
      </c>
      <c r="Q30" s="2">
        <v>1497</v>
      </c>
      <c r="R30" s="2">
        <v>528</v>
      </c>
      <c r="S30" s="2">
        <v>0</v>
      </c>
      <c r="T30" s="2">
        <v>0</v>
      </c>
      <c r="U30" s="2">
        <v>0</v>
      </c>
      <c r="V30" s="2">
        <v>0</v>
      </c>
      <c r="W30" s="2">
        <v>10070</v>
      </c>
      <c r="X30" s="2">
        <v>0</v>
      </c>
      <c r="Y30" s="2">
        <v>4163</v>
      </c>
      <c r="Z30" s="2">
        <v>0</v>
      </c>
      <c r="AA30" s="1">
        <f t="shared" si="18"/>
        <v>15730</v>
      </c>
      <c r="AB30" s="13">
        <f t="shared" si="18"/>
        <v>528</v>
      </c>
      <c r="AC30" s="17">
        <f t="shared" si="19"/>
        <v>16258</v>
      </c>
      <c r="AE30" s="3" t="s">
        <v>15</v>
      </c>
      <c r="AF30" s="2">
        <f t="shared" si="20"/>
        <v>2456.8309953239814</v>
      </c>
      <c r="AG30" s="2">
        <f t="shared" si="15"/>
        <v>4082.149621212121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457.41181727904677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526.63782581055318</v>
      </c>
      <c r="AQ30" s="13">
        <f t="shared" si="15"/>
        <v>4082.149621212121</v>
      </c>
      <c r="AR30" s="14">
        <f t="shared" si="15"/>
        <v>642.10776233239017</v>
      </c>
    </row>
    <row r="31" spans="1:44" ht="15" customHeight="1" thickBot="1" x14ac:dyDescent="0.3">
      <c r="A31" s="4" t="s">
        <v>16</v>
      </c>
      <c r="B31" s="2">
        <v>16736546.000000002</v>
      </c>
      <c r="C31" s="2">
        <v>46582037</v>
      </c>
      <c r="D31" s="2">
        <v>1867134</v>
      </c>
      <c r="E31" s="2"/>
      <c r="F31" s="2">
        <v>2352100</v>
      </c>
      <c r="G31" s="2">
        <v>0</v>
      </c>
      <c r="H31" s="2">
        <v>8260468.9999999972</v>
      </c>
      <c r="I31" s="2">
        <v>193500</v>
      </c>
      <c r="J31" s="2">
        <v>0</v>
      </c>
      <c r="K31" s="2"/>
      <c r="L31" s="1">
        <f t="shared" ref="L31" si="21">B31+D31+F31+H31+J31</f>
        <v>29216248.999999996</v>
      </c>
      <c r="M31" s="13">
        <f t="shared" ref="M31" si="22">C31+E31+G31+I31+K31</f>
        <v>46775537</v>
      </c>
      <c r="N31" s="17">
        <f t="shared" ref="N31" si="23">L31+M31</f>
        <v>75991786</v>
      </c>
      <c r="P31" s="4" t="s">
        <v>16</v>
      </c>
      <c r="Q31" s="2">
        <v>5185</v>
      </c>
      <c r="R31" s="2">
        <v>7598</v>
      </c>
      <c r="S31" s="2">
        <v>517</v>
      </c>
      <c r="T31" s="2">
        <v>0</v>
      </c>
      <c r="U31" s="2">
        <v>482</v>
      </c>
      <c r="V31" s="2">
        <v>740</v>
      </c>
      <c r="W31" s="2">
        <v>11630</v>
      </c>
      <c r="X31" s="2">
        <v>150</v>
      </c>
      <c r="Y31" s="2">
        <v>5275</v>
      </c>
      <c r="Z31" s="2">
        <v>0</v>
      </c>
      <c r="AA31" s="1">
        <f t="shared" ref="AA31" si="24">Q31+S31+U31+W31+Y31</f>
        <v>23089</v>
      </c>
      <c r="AB31" s="13">
        <f t="shared" ref="AB31" si="25">R31+T31+V31+X31+Z31</f>
        <v>8488</v>
      </c>
      <c r="AC31" s="14">
        <f t="shared" ref="AC31" si="26">AA31+AB31</f>
        <v>31577</v>
      </c>
      <c r="AE31" s="4" t="s">
        <v>16</v>
      </c>
      <c r="AF31" s="2">
        <f t="shared" si="20"/>
        <v>3227.8777242044362</v>
      </c>
      <c r="AG31" s="2">
        <f t="shared" si="15"/>
        <v>6130.8287707291393</v>
      </c>
      <c r="AH31" s="2">
        <f t="shared" si="15"/>
        <v>3611.4777562862669</v>
      </c>
      <c r="AI31" s="2" t="str">
        <f t="shared" si="15"/>
        <v>N.A.</v>
      </c>
      <c r="AJ31" s="2">
        <f t="shared" si="15"/>
        <v>4879.8755186721992</v>
      </c>
      <c r="AK31" s="2">
        <f t="shared" si="15"/>
        <v>0</v>
      </c>
      <c r="AL31" s="2">
        <f t="shared" si="15"/>
        <v>710.27248495270828</v>
      </c>
      <c r="AM31" s="2">
        <f t="shared" si="15"/>
        <v>1290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1265.3752436225041</v>
      </c>
      <c r="AQ31" s="13">
        <f t="shared" ref="AQ31" si="28">IFERROR(M31/AB31, "N.A.")</f>
        <v>5510.7842836946274</v>
      </c>
      <c r="AR31" s="14">
        <f t="shared" ref="AR31" si="29">IFERROR(N31/AC31, "N.A.")</f>
        <v>2406.5549608892547</v>
      </c>
    </row>
    <row r="32" spans="1:44" ht="15" customHeight="1" thickBot="1" x14ac:dyDescent="0.3">
      <c r="A32" s="5" t="s">
        <v>0</v>
      </c>
      <c r="B32" s="24">
        <f>B31+C31</f>
        <v>63318583</v>
      </c>
      <c r="C32" s="26"/>
      <c r="D32" s="24">
        <f>D31+E31</f>
        <v>1867134</v>
      </c>
      <c r="E32" s="26"/>
      <c r="F32" s="24">
        <f>F31+G31</f>
        <v>2352100</v>
      </c>
      <c r="G32" s="26"/>
      <c r="H32" s="24">
        <f>H31+I31</f>
        <v>8453968.9999999963</v>
      </c>
      <c r="I32" s="26"/>
      <c r="J32" s="24">
        <f>J31+K31</f>
        <v>0</v>
      </c>
      <c r="K32" s="26"/>
      <c r="L32" s="24">
        <f>L31+M31</f>
        <v>75991786</v>
      </c>
      <c r="M32" s="25"/>
      <c r="N32" s="18">
        <f>B32+D32+F32+H32+J32</f>
        <v>75991786</v>
      </c>
      <c r="P32" s="5" t="s">
        <v>0</v>
      </c>
      <c r="Q32" s="24">
        <f>Q31+R31</f>
        <v>12783</v>
      </c>
      <c r="R32" s="26"/>
      <c r="S32" s="24">
        <f>S31+T31</f>
        <v>517</v>
      </c>
      <c r="T32" s="26"/>
      <c r="U32" s="24">
        <f>U31+V31</f>
        <v>1222</v>
      </c>
      <c r="V32" s="26"/>
      <c r="W32" s="24">
        <f>W31+X31</f>
        <v>11780</v>
      </c>
      <c r="X32" s="26"/>
      <c r="Y32" s="24">
        <f>Y31+Z31</f>
        <v>5275</v>
      </c>
      <c r="Z32" s="26"/>
      <c r="AA32" s="24">
        <f>AA31+AB31</f>
        <v>31577</v>
      </c>
      <c r="AB32" s="26"/>
      <c r="AC32" s="19">
        <f>Q32+S32+U32+W32+Y32</f>
        <v>31577</v>
      </c>
      <c r="AE32" s="5" t="s">
        <v>0</v>
      </c>
      <c r="AF32" s="27">
        <f>IFERROR(B32/Q32,"N.A.")</f>
        <v>4953.3429554877575</v>
      </c>
      <c r="AG32" s="28"/>
      <c r="AH32" s="27">
        <f>IFERROR(D32/S32,"N.A.")</f>
        <v>3611.4777562862669</v>
      </c>
      <c r="AI32" s="28"/>
      <c r="AJ32" s="27">
        <f>IFERROR(F32/U32,"N.A.")</f>
        <v>1924.7954173486089</v>
      </c>
      <c r="AK32" s="28"/>
      <c r="AL32" s="27">
        <f>IFERROR(H32/W32,"N.A.")</f>
        <v>717.65441426145981</v>
      </c>
      <c r="AM32" s="28"/>
      <c r="AN32" s="27">
        <f>IFERROR(J32/Y32,"N.A.")</f>
        <v>0</v>
      </c>
      <c r="AO32" s="28"/>
      <c r="AP32" s="27">
        <f>IFERROR(L32/AA32,"N.A.")</f>
        <v>2406.5549608892547</v>
      </c>
      <c r="AQ32" s="28"/>
      <c r="AR32" s="16">
        <f>IFERROR(N32/AC32, "N.A.")</f>
        <v>2406.5549608892547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1338504</v>
      </c>
      <c r="C39" s="2"/>
      <c r="D39" s="2"/>
      <c r="E39" s="2"/>
      <c r="F39" s="2"/>
      <c r="G39" s="2"/>
      <c r="H39" s="2">
        <v>4821102.9999999991</v>
      </c>
      <c r="I39" s="2"/>
      <c r="J39" s="2">
        <v>0</v>
      </c>
      <c r="K39" s="2"/>
      <c r="L39" s="1">
        <f>B39+D39+F39+H39+J39</f>
        <v>6159606.9999999991</v>
      </c>
      <c r="M39" s="13">
        <f>C39+E39+G39+I39+K39</f>
        <v>0</v>
      </c>
      <c r="N39" s="14">
        <f>L39+M39</f>
        <v>6159606.9999999991</v>
      </c>
      <c r="P39" s="3" t="s">
        <v>12</v>
      </c>
      <c r="Q39" s="2">
        <v>717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4026</v>
      </c>
      <c r="X39" s="2">
        <v>0</v>
      </c>
      <c r="Y39" s="2">
        <v>1149</v>
      </c>
      <c r="Z39" s="2">
        <v>0</v>
      </c>
      <c r="AA39" s="1">
        <f>Q39+S39+U39+W39+Y39</f>
        <v>5892</v>
      </c>
      <c r="AB39" s="13">
        <f>R39+T39+V39+X39+Z39</f>
        <v>0</v>
      </c>
      <c r="AC39" s="14">
        <f>AA39+AB39</f>
        <v>5892</v>
      </c>
      <c r="AE39" s="3" t="s">
        <v>12</v>
      </c>
      <c r="AF39" s="2">
        <f>IFERROR(B39/Q39, "N.A.")</f>
        <v>1866.8117154811716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1197.4920516641826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1045.4187033265443</v>
      </c>
      <c r="AQ39" s="13" t="str">
        <f t="shared" si="30"/>
        <v>N.A.</v>
      </c>
      <c r="AR39" s="14">
        <f t="shared" si="30"/>
        <v>1045.4187033265443</v>
      </c>
    </row>
    <row r="40" spans="1:44" ht="15" customHeight="1" thickBot="1" x14ac:dyDescent="0.3">
      <c r="A40" s="3" t="s">
        <v>13</v>
      </c>
      <c r="B40" s="2">
        <v>1284711</v>
      </c>
      <c r="C40" s="2">
        <v>275800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1284711</v>
      </c>
      <c r="M40" s="13">
        <f t="shared" si="31"/>
        <v>275800</v>
      </c>
      <c r="N40" s="14">
        <f t="shared" ref="N40:N42" si="32">L40+M40</f>
        <v>1560511</v>
      </c>
      <c r="P40" s="3" t="s">
        <v>13</v>
      </c>
      <c r="Q40" s="2">
        <v>1012</v>
      </c>
      <c r="R40" s="2">
        <v>197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1012</v>
      </c>
      <c r="AB40" s="13">
        <f t="shared" si="33"/>
        <v>197</v>
      </c>
      <c r="AC40" s="14">
        <f t="shared" ref="AC40:AC42" si="34">AA40+AB40</f>
        <v>1209</v>
      </c>
      <c r="AE40" s="3" t="s">
        <v>13</v>
      </c>
      <c r="AF40" s="2">
        <f t="shared" ref="AF40:AF43" si="35">IFERROR(B40/Q40, "N.A.")</f>
        <v>1269.4772727272727</v>
      </c>
      <c r="AG40" s="2">
        <f t="shared" si="30"/>
        <v>1400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1269.4772727272727</v>
      </c>
      <c r="AQ40" s="13">
        <f t="shared" si="30"/>
        <v>1400</v>
      </c>
      <c r="AR40" s="14">
        <f t="shared" si="30"/>
        <v>1290.7452440033085</v>
      </c>
    </row>
    <row r="41" spans="1:44" ht="15" customHeight="1" thickBot="1" x14ac:dyDescent="0.3">
      <c r="A41" s="3" t="s">
        <v>14</v>
      </c>
      <c r="B41" s="2">
        <v>3713950</v>
      </c>
      <c r="C41" s="2">
        <v>15173170.000000004</v>
      </c>
      <c r="D41" s="2"/>
      <c r="E41" s="2"/>
      <c r="F41" s="2"/>
      <c r="G41" s="2"/>
      <c r="H41" s="2"/>
      <c r="I41" s="2">
        <v>705200</v>
      </c>
      <c r="J41" s="2">
        <v>0</v>
      </c>
      <c r="K41" s="2"/>
      <c r="L41" s="1">
        <f t="shared" si="31"/>
        <v>3713950</v>
      </c>
      <c r="M41" s="13">
        <f t="shared" si="31"/>
        <v>15878370.000000004</v>
      </c>
      <c r="N41" s="14">
        <f t="shared" si="32"/>
        <v>19592320.000000004</v>
      </c>
      <c r="P41" s="3" t="s">
        <v>14</v>
      </c>
      <c r="Q41" s="2">
        <v>1401</v>
      </c>
      <c r="R41" s="2">
        <v>3303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164</v>
      </c>
      <c r="Y41" s="2">
        <v>890</v>
      </c>
      <c r="Z41" s="2">
        <v>0</v>
      </c>
      <c r="AA41" s="1">
        <f t="shared" si="33"/>
        <v>2291</v>
      </c>
      <c r="AB41" s="13">
        <f t="shared" si="33"/>
        <v>3467</v>
      </c>
      <c r="AC41" s="14">
        <f t="shared" si="34"/>
        <v>5758</v>
      </c>
      <c r="AE41" s="3" t="s">
        <v>14</v>
      </c>
      <c r="AF41" s="2">
        <f t="shared" si="35"/>
        <v>2650.9279086366882</v>
      </c>
      <c r="AG41" s="2">
        <f t="shared" si="30"/>
        <v>4593.7541628822291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4300</v>
      </c>
      <c r="AN41" s="2">
        <f t="shared" si="30"/>
        <v>0</v>
      </c>
      <c r="AO41" s="2" t="str">
        <f t="shared" si="30"/>
        <v>N.A.</v>
      </c>
      <c r="AP41" s="15">
        <f t="shared" si="30"/>
        <v>1621.104321257093</v>
      </c>
      <c r="AQ41" s="13">
        <f t="shared" si="30"/>
        <v>4579.8586674358248</v>
      </c>
      <c r="AR41" s="14">
        <f t="shared" si="30"/>
        <v>3402.6259117749223</v>
      </c>
    </row>
    <row r="42" spans="1:44" ht="15" customHeight="1" thickBot="1" x14ac:dyDescent="0.3">
      <c r="A42" s="3" t="s">
        <v>15</v>
      </c>
      <c r="B42" s="2">
        <v>138460</v>
      </c>
      <c r="C42" s="2"/>
      <c r="D42" s="2"/>
      <c r="E42" s="2"/>
      <c r="F42" s="2"/>
      <c r="G42" s="2"/>
      <c r="H42" s="2">
        <v>2960</v>
      </c>
      <c r="I42" s="2"/>
      <c r="J42" s="2"/>
      <c r="K42" s="2"/>
      <c r="L42" s="1">
        <f t="shared" si="31"/>
        <v>141420</v>
      </c>
      <c r="M42" s="13">
        <f t="shared" si="31"/>
        <v>0</v>
      </c>
      <c r="N42" s="14">
        <f t="shared" si="32"/>
        <v>141420</v>
      </c>
      <c r="P42" s="3" t="s">
        <v>15</v>
      </c>
      <c r="Q42" s="2">
        <v>161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148</v>
      </c>
      <c r="X42" s="2">
        <v>0</v>
      </c>
      <c r="Y42" s="2">
        <v>0</v>
      </c>
      <c r="Z42" s="2">
        <v>0</v>
      </c>
      <c r="AA42" s="1">
        <f t="shared" si="33"/>
        <v>309</v>
      </c>
      <c r="AB42" s="13">
        <f t="shared" si="33"/>
        <v>0</v>
      </c>
      <c r="AC42" s="14">
        <f t="shared" si="34"/>
        <v>309</v>
      </c>
      <c r="AE42" s="3" t="s">
        <v>15</v>
      </c>
      <c r="AF42" s="2">
        <f t="shared" si="35"/>
        <v>860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457.66990291262135</v>
      </c>
      <c r="AQ42" s="13" t="str">
        <f t="shared" si="30"/>
        <v>N.A.</v>
      </c>
      <c r="AR42" s="14">
        <f t="shared" si="30"/>
        <v>457.66990291262135</v>
      </c>
    </row>
    <row r="43" spans="1:44" ht="15" customHeight="1" thickBot="1" x14ac:dyDescent="0.3">
      <c r="A43" s="4" t="s">
        <v>16</v>
      </c>
      <c r="B43" s="2">
        <v>6475624.9999999981</v>
      </c>
      <c r="C43" s="2">
        <v>15448970</v>
      </c>
      <c r="D43" s="2"/>
      <c r="E43" s="2"/>
      <c r="F43" s="2"/>
      <c r="G43" s="2"/>
      <c r="H43" s="2">
        <v>4824062.9999999991</v>
      </c>
      <c r="I43" s="2">
        <v>705200</v>
      </c>
      <c r="J43" s="2">
        <v>0</v>
      </c>
      <c r="K43" s="2"/>
      <c r="L43" s="1">
        <f t="shared" ref="L43" si="36">B43+D43+F43+H43+J43</f>
        <v>11299687.999999996</v>
      </c>
      <c r="M43" s="13">
        <f t="shared" ref="M43" si="37">C43+E43+G43+I43+K43</f>
        <v>16154170</v>
      </c>
      <c r="N43" s="17">
        <f t="shared" ref="N43" si="38">L43+M43</f>
        <v>27453857.999999996</v>
      </c>
      <c r="P43" s="4" t="s">
        <v>16</v>
      </c>
      <c r="Q43" s="2">
        <v>3291</v>
      </c>
      <c r="R43" s="2">
        <v>3500</v>
      </c>
      <c r="S43" s="2">
        <v>0</v>
      </c>
      <c r="T43" s="2">
        <v>0</v>
      </c>
      <c r="U43" s="2">
        <v>0</v>
      </c>
      <c r="V43" s="2">
        <v>0</v>
      </c>
      <c r="W43" s="2">
        <v>4174</v>
      </c>
      <c r="X43" s="2">
        <v>164</v>
      </c>
      <c r="Y43" s="2">
        <v>2039</v>
      </c>
      <c r="Z43" s="2">
        <v>0</v>
      </c>
      <c r="AA43" s="1">
        <f t="shared" ref="AA43" si="39">Q43+S43+U43+W43+Y43</f>
        <v>9504</v>
      </c>
      <c r="AB43" s="13">
        <f t="shared" ref="AB43" si="40">R43+T43+V43+X43+Z43</f>
        <v>3664</v>
      </c>
      <c r="AC43" s="17">
        <f t="shared" ref="AC43" si="41">AA43+AB43</f>
        <v>13168</v>
      </c>
      <c r="AE43" s="4" t="s">
        <v>16</v>
      </c>
      <c r="AF43" s="2">
        <f t="shared" si="35"/>
        <v>1967.6769978729865</v>
      </c>
      <c r="AG43" s="2">
        <f t="shared" si="30"/>
        <v>4413.9914285714285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1155.7410158121704</v>
      </c>
      <c r="AM43" s="2">
        <f t="shared" si="30"/>
        <v>4300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1188.9402356902353</v>
      </c>
      <c r="AQ43" s="13">
        <f t="shared" ref="AQ43" si="43">IFERROR(M43/AB43, "N.A.")</f>
        <v>4408.889192139738</v>
      </c>
      <c r="AR43" s="14">
        <f t="shared" ref="AR43" si="44">IFERROR(N43/AC43, "N.A.")</f>
        <v>2084.8920109356013</v>
      </c>
    </row>
    <row r="44" spans="1:44" ht="15" customHeight="1" thickBot="1" x14ac:dyDescent="0.3">
      <c r="A44" s="5" t="s">
        <v>0</v>
      </c>
      <c r="B44" s="24">
        <f>B43+C43</f>
        <v>21924595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5529262.9999999991</v>
      </c>
      <c r="I44" s="26"/>
      <c r="J44" s="24">
        <f>J43+K43</f>
        <v>0</v>
      </c>
      <c r="K44" s="26"/>
      <c r="L44" s="24">
        <f>L43+M43</f>
        <v>27453857.999999996</v>
      </c>
      <c r="M44" s="25"/>
      <c r="N44" s="18">
        <f>B44+D44+F44+H44+J44</f>
        <v>27453858</v>
      </c>
      <c r="P44" s="5" t="s">
        <v>0</v>
      </c>
      <c r="Q44" s="24">
        <f>Q43+R43</f>
        <v>6791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4338</v>
      </c>
      <c r="X44" s="26"/>
      <c r="Y44" s="24">
        <f>Y43+Z43</f>
        <v>2039</v>
      </c>
      <c r="Z44" s="26"/>
      <c r="AA44" s="24">
        <f>AA43+AB43</f>
        <v>13168</v>
      </c>
      <c r="AB44" s="25"/>
      <c r="AC44" s="18">
        <f>Q44+S44+U44+W44+Y44</f>
        <v>13168</v>
      </c>
      <c r="AE44" s="5" t="s">
        <v>0</v>
      </c>
      <c r="AF44" s="27">
        <f>IFERROR(B44/Q44,"N.A.")</f>
        <v>3228.4781328228537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1274.6111111111109</v>
      </c>
      <c r="AM44" s="28"/>
      <c r="AN44" s="27">
        <f>IFERROR(J44/Y44,"N.A.")</f>
        <v>0</v>
      </c>
      <c r="AO44" s="28"/>
      <c r="AP44" s="27">
        <f>IFERROR(L44/AA44,"N.A.")</f>
        <v>2084.8920109356013</v>
      </c>
      <c r="AQ44" s="28"/>
      <c r="AR44" s="16">
        <f>IFERROR(N44/AC44, "N.A.")</f>
        <v>2084.8920109356013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1916379.9999999998</v>
      </c>
      <c r="C15" s="2"/>
      <c r="D15" s="2">
        <v>2785396</v>
      </c>
      <c r="E15" s="2"/>
      <c r="F15" s="2">
        <v>1439640</v>
      </c>
      <c r="G15" s="2"/>
      <c r="H15" s="2">
        <v>4096540</v>
      </c>
      <c r="I15" s="2"/>
      <c r="J15" s="2"/>
      <c r="K15" s="2"/>
      <c r="L15" s="1">
        <f>B15+D15+F15+H15+J15</f>
        <v>10237956</v>
      </c>
      <c r="M15" s="13">
        <f>C15+E15+G15+I15+K15</f>
        <v>0</v>
      </c>
      <c r="N15" s="14">
        <f>L15+M15</f>
        <v>10237956</v>
      </c>
      <c r="P15" s="3" t="s">
        <v>12</v>
      </c>
      <c r="Q15" s="2">
        <v>808</v>
      </c>
      <c r="R15" s="2">
        <v>0</v>
      </c>
      <c r="S15" s="2">
        <v>601</v>
      </c>
      <c r="T15" s="2">
        <v>0</v>
      </c>
      <c r="U15" s="2">
        <v>186</v>
      </c>
      <c r="V15" s="2">
        <v>0</v>
      </c>
      <c r="W15" s="2">
        <v>1651</v>
      </c>
      <c r="X15" s="2">
        <v>0</v>
      </c>
      <c r="Y15" s="2">
        <v>0</v>
      </c>
      <c r="Z15" s="2">
        <v>0</v>
      </c>
      <c r="AA15" s="1">
        <f>Q15+S15+U15+W15+Y15</f>
        <v>3246</v>
      </c>
      <c r="AB15" s="13">
        <f>R15+T15+V15+X15+Z15</f>
        <v>0</v>
      </c>
      <c r="AC15" s="14">
        <f>AA15+AB15</f>
        <v>3246</v>
      </c>
      <c r="AE15" s="3" t="s">
        <v>12</v>
      </c>
      <c r="AF15" s="2">
        <f>IFERROR(B15/Q15, "N.A.")</f>
        <v>2371.757425742574</v>
      </c>
      <c r="AG15" s="2" t="str">
        <f t="shared" ref="AG15:AR19" si="0">IFERROR(C15/R15, "N.A.")</f>
        <v>N.A.</v>
      </c>
      <c r="AH15" s="2">
        <f t="shared" si="0"/>
        <v>4634.602329450915</v>
      </c>
      <c r="AI15" s="2" t="str">
        <f t="shared" si="0"/>
        <v>N.A.</v>
      </c>
      <c r="AJ15" s="2">
        <f t="shared" si="0"/>
        <v>7740</v>
      </c>
      <c r="AK15" s="2" t="str">
        <f t="shared" si="0"/>
        <v>N.A.</v>
      </c>
      <c r="AL15" s="2">
        <f t="shared" si="0"/>
        <v>2481.2477286493036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3154.022181146026</v>
      </c>
      <c r="AQ15" s="13" t="str">
        <f t="shared" si="0"/>
        <v>N.A.</v>
      </c>
      <c r="AR15" s="14">
        <f t="shared" si="0"/>
        <v>3154.022181146026</v>
      </c>
    </row>
    <row r="16" spans="1:44" ht="15" customHeight="1" thickBot="1" x14ac:dyDescent="0.3">
      <c r="A16" s="3" t="s">
        <v>13</v>
      </c>
      <c r="B16" s="2">
        <v>5011005</v>
      </c>
      <c r="C16" s="2">
        <v>744000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5011005</v>
      </c>
      <c r="M16" s="13">
        <f t="shared" si="1"/>
        <v>744000</v>
      </c>
      <c r="N16" s="14">
        <f t="shared" ref="N16:N18" si="2">L16+M16</f>
        <v>5755005</v>
      </c>
      <c r="P16" s="3" t="s">
        <v>13</v>
      </c>
      <c r="Q16" s="2">
        <v>1244</v>
      </c>
      <c r="R16" s="2">
        <v>186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1244</v>
      </c>
      <c r="AB16" s="13">
        <f t="shared" si="3"/>
        <v>186</v>
      </c>
      <c r="AC16" s="14">
        <f t="shared" ref="AC16:AC18" si="4">AA16+AB16</f>
        <v>1430</v>
      </c>
      <c r="AE16" s="3" t="s">
        <v>13</v>
      </c>
      <c r="AF16" s="2">
        <f t="shared" ref="AF16:AF19" si="5">IFERROR(B16/Q16, "N.A.")</f>
        <v>4028.1390675241159</v>
      </c>
      <c r="AG16" s="2">
        <f t="shared" si="0"/>
        <v>4000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4028.1390675241159</v>
      </c>
      <c r="AQ16" s="13">
        <f t="shared" si="0"/>
        <v>4000</v>
      </c>
      <c r="AR16" s="14">
        <f t="shared" si="0"/>
        <v>4024.4790209790208</v>
      </c>
    </row>
    <row r="17" spans="1:44" ht="15" customHeight="1" thickBot="1" x14ac:dyDescent="0.3">
      <c r="A17" s="3" t="s">
        <v>14</v>
      </c>
      <c r="B17" s="2">
        <v>8060240.0000000009</v>
      </c>
      <c r="C17" s="2">
        <v>19238800.000000004</v>
      </c>
      <c r="D17" s="2">
        <v>1818900</v>
      </c>
      <c r="E17" s="2"/>
      <c r="F17" s="2"/>
      <c r="G17" s="2">
        <v>1651200</v>
      </c>
      <c r="H17" s="2"/>
      <c r="I17" s="2">
        <v>2530000</v>
      </c>
      <c r="J17" s="2">
        <v>0</v>
      </c>
      <c r="K17" s="2"/>
      <c r="L17" s="1">
        <f t="shared" si="1"/>
        <v>9879140</v>
      </c>
      <c r="M17" s="13">
        <f t="shared" si="1"/>
        <v>23420000.000000004</v>
      </c>
      <c r="N17" s="14">
        <f t="shared" si="2"/>
        <v>33299140.000000004</v>
      </c>
      <c r="P17" s="3" t="s">
        <v>14</v>
      </c>
      <c r="Q17" s="2">
        <v>1661</v>
      </c>
      <c r="R17" s="2">
        <v>5022</v>
      </c>
      <c r="S17" s="2">
        <v>346</v>
      </c>
      <c r="T17" s="2">
        <v>0</v>
      </c>
      <c r="U17" s="2">
        <v>0</v>
      </c>
      <c r="V17" s="2">
        <v>160</v>
      </c>
      <c r="W17" s="2">
        <v>0</v>
      </c>
      <c r="X17" s="2">
        <v>346</v>
      </c>
      <c r="Y17" s="2">
        <v>480</v>
      </c>
      <c r="Z17" s="2">
        <v>0</v>
      </c>
      <c r="AA17" s="1">
        <f t="shared" si="3"/>
        <v>2487</v>
      </c>
      <c r="AB17" s="13">
        <f t="shared" si="3"/>
        <v>5528</v>
      </c>
      <c r="AC17" s="14">
        <f t="shared" si="4"/>
        <v>8015</v>
      </c>
      <c r="AE17" s="3" t="s">
        <v>14</v>
      </c>
      <c r="AF17" s="2">
        <f t="shared" si="5"/>
        <v>4852.6429861529205</v>
      </c>
      <c r="AG17" s="2">
        <f t="shared" si="0"/>
        <v>3830.9040223018724</v>
      </c>
      <c r="AH17" s="2">
        <f t="shared" si="0"/>
        <v>5256.9364161849708</v>
      </c>
      <c r="AI17" s="2" t="str">
        <f t="shared" si="0"/>
        <v>N.A.</v>
      </c>
      <c r="AJ17" s="2" t="str">
        <f t="shared" si="0"/>
        <v>N.A.</v>
      </c>
      <c r="AK17" s="2">
        <f t="shared" si="0"/>
        <v>10320</v>
      </c>
      <c r="AL17" s="2" t="str">
        <f t="shared" si="0"/>
        <v>N.A.</v>
      </c>
      <c r="AM17" s="2">
        <f t="shared" si="0"/>
        <v>7312.1387283236991</v>
      </c>
      <c r="AN17" s="2">
        <f t="shared" si="0"/>
        <v>0</v>
      </c>
      <c r="AO17" s="2" t="str">
        <f t="shared" si="0"/>
        <v>N.A.</v>
      </c>
      <c r="AP17" s="15">
        <f t="shared" si="0"/>
        <v>3972.3120225170887</v>
      </c>
      <c r="AQ17" s="13">
        <f t="shared" si="0"/>
        <v>4236.6136034732281</v>
      </c>
      <c r="AR17" s="14">
        <f t="shared" si="0"/>
        <v>4154.6026200873366</v>
      </c>
    </row>
    <row r="18" spans="1:44" ht="15" customHeight="1" thickBot="1" x14ac:dyDescent="0.3">
      <c r="A18" s="3" t="s">
        <v>15</v>
      </c>
      <c r="B18" s="2">
        <v>799800</v>
      </c>
      <c r="C18" s="2"/>
      <c r="D18" s="2"/>
      <c r="E18" s="2"/>
      <c r="F18" s="2"/>
      <c r="G18" s="2">
        <v>930000</v>
      </c>
      <c r="H18" s="2"/>
      <c r="I18" s="2"/>
      <c r="J18" s="2"/>
      <c r="K18" s="2"/>
      <c r="L18" s="1">
        <f t="shared" si="1"/>
        <v>799800</v>
      </c>
      <c r="M18" s="13">
        <f t="shared" si="1"/>
        <v>930000</v>
      </c>
      <c r="N18" s="14">
        <f t="shared" si="2"/>
        <v>1729800</v>
      </c>
      <c r="P18" s="3" t="s">
        <v>15</v>
      </c>
      <c r="Q18" s="2">
        <v>186</v>
      </c>
      <c r="R18" s="2">
        <v>0</v>
      </c>
      <c r="S18" s="2">
        <v>0</v>
      </c>
      <c r="T18" s="2">
        <v>0</v>
      </c>
      <c r="U18" s="2">
        <v>0</v>
      </c>
      <c r="V18" s="2">
        <v>186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186</v>
      </c>
      <c r="AB18" s="13">
        <f t="shared" si="3"/>
        <v>186</v>
      </c>
      <c r="AC18" s="17">
        <f t="shared" si="4"/>
        <v>372</v>
      </c>
      <c r="AE18" s="3" t="s">
        <v>15</v>
      </c>
      <c r="AF18" s="2">
        <f t="shared" si="5"/>
        <v>4300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5000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4300</v>
      </c>
      <c r="AQ18" s="13">
        <f t="shared" si="0"/>
        <v>5000</v>
      </c>
      <c r="AR18" s="14">
        <f t="shared" si="0"/>
        <v>4650</v>
      </c>
    </row>
    <row r="19" spans="1:44" ht="15" customHeight="1" thickBot="1" x14ac:dyDescent="0.3">
      <c r="A19" s="4" t="s">
        <v>16</v>
      </c>
      <c r="B19" s="2">
        <v>15787425</v>
      </c>
      <c r="C19" s="2">
        <v>19982800.000000004</v>
      </c>
      <c r="D19" s="2">
        <v>4604296</v>
      </c>
      <c r="E19" s="2"/>
      <c r="F19" s="2">
        <v>1439640</v>
      </c>
      <c r="G19" s="2">
        <v>2581200</v>
      </c>
      <c r="H19" s="2">
        <v>4096540</v>
      </c>
      <c r="I19" s="2">
        <v>2530000</v>
      </c>
      <c r="J19" s="2">
        <v>0</v>
      </c>
      <c r="K19" s="2"/>
      <c r="L19" s="1">
        <f t="shared" ref="L19" si="6">B19+D19+F19+H19+J19</f>
        <v>25927901</v>
      </c>
      <c r="M19" s="13">
        <f t="shared" ref="M19" si="7">C19+E19+G19+I19+K19</f>
        <v>25094000.000000004</v>
      </c>
      <c r="N19" s="17">
        <f t="shared" ref="N19" si="8">L19+M19</f>
        <v>51021901</v>
      </c>
      <c r="P19" s="4" t="s">
        <v>16</v>
      </c>
      <c r="Q19" s="2">
        <v>3899</v>
      </c>
      <c r="R19" s="2">
        <v>5208</v>
      </c>
      <c r="S19" s="2">
        <v>947</v>
      </c>
      <c r="T19" s="2">
        <v>0</v>
      </c>
      <c r="U19" s="2">
        <v>186</v>
      </c>
      <c r="V19" s="2">
        <v>346</v>
      </c>
      <c r="W19" s="2">
        <v>1651</v>
      </c>
      <c r="X19" s="2">
        <v>346</v>
      </c>
      <c r="Y19" s="2">
        <v>480</v>
      </c>
      <c r="Z19" s="2">
        <v>0</v>
      </c>
      <c r="AA19" s="1">
        <f t="shared" ref="AA19" si="9">Q19+S19+U19+W19+Y19</f>
        <v>7163</v>
      </c>
      <c r="AB19" s="13">
        <f t="shared" ref="AB19" si="10">R19+T19+V19+X19+Z19</f>
        <v>5900</v>
      </c>
      <c r="AC19" s="14">
        <f t="shared" ref="AC19" si="11">AA19+AB19</f>
        <v>13063</v>
      </c>
      <c r="AE19" s="4" t="s">
        <v>16</v>
      </c>
      <c r="AF19" s="2">
        <f t="shared" si="5"/>
        <v>4049.0959220312902</v>
      </c>
      <c r="AG19" s="2">
        <f t="shared" si="0"/>
        <v>3836.9431643625198</v>
      </c>
      <c r="AH19" s="2">
        <f t="shared" si="0"/>
        <v>4861.9809926082362</v>
      </c>
      <c r="AI19" s="2" t="str">
        <f t="shared" si="0"/>
        <v>N.A.</v>
      </c>
      <c r="AJ19" s="2">
        <f t="shared" si="0"/>
        <v>7740</v>
      </c>
      <c r="AK19" s="2">
        <f t="shared" si="0"/>
        <v>7460.115606936416</v>
      </c>
      <c r="AL19" s="2">
        <f t="shared" si="0"/>
        <v>2481.2477286493036</v>
      </c>
      <c r="AM19" s="2">
        <f t="shared" si="0"/>
        <v>7312.1387283236991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3619.6985899762667</v>
      </c>
      <c r="AQ19" s="13">
        <f t="shared" ref="AQ19" si="13">IFERROR(M19/AB19, "N.A.")</f>
        <v>4253.2203389830511</v>
      </c>
      <c r="AR19" s="14">
        <f t="shared" ref="AR19" si="14">IFERROR(N19/AC19, "N.A.")</f>
        <v>3905.8333460920157</v>
      </c>
    </row>
    <row r="20" spans="1:44" ht="15" customHeight="1" thickBot="1" x14ac:dyDescent="0.3">
      <c r="A20" s="5" t="s">
        <v>0</v>
      </c>
      <c r="B20" s="24">
        <f>B19+C19</f>
        <v>35770225</v>
      </c>
      <c r="C20" s="26"/>
      <c r="D20" s="24">
        <f>D19+E19</f>
        <v>4604296</v>
      </c>
      <c r="E20" s="26"/>
      <c r="F20" s="24">
        <f>F19+G19</f>
        <v>4020840</v>
      </c>
      <c r="G20" s="26"/>
      <c r="H20" s="24">
        <f>H19+I19</f>
        <v>6626540</v>
      </c>
      <c r="I20" s="26"/>
      <c r="J20" s="24">
        <f>J19+K19</f>
        <v>0</v>
      </c>
      <c r="K20" s="26"/>
      <c r="L20" s="24">
        <f>L19+M19</f>
        <v>51021901</v>
      </c>
      <c r="M20" s="25"/>
      <c r="N20" s="18">
        <f>B20+D20+F20+H20+J20</f>
        <v>51021901</v>
      </c>
      <c r="P20" s="5" t="s">
        <v>0</v>
      </c>
      <c r="Q20" s="24">
        <f>Q19+R19</f>
        <v>9107</v>
      </c>
      <c r="R20" s="26"/>
      <c r="S20" s="24">
        <f>S19+T19</f>
        <v>947</v>
      </c>
      <c r="T20" s="26"/>
      <c r="U20" s="24">
        <f>U19+V19</f>
        <v>532</v>
      </c>
      <c r="V20" s="26"/>
      <c r="W20" s="24">
        <f>W19+X19</f>
        <v>1997</v>
      </c>
      <c r="X20" s="26"/>
      <c r="Y20" s="24">
        <f>Y19+Z19</f>
        <v>480</v>
      </c>
      <c r="Z20" s="26"/>
      <c r="AA20" s="24">
        <f>AA19+AB19</f>
        <v>13063</v>
      </c>
      <c r="AB20" s="26"/>
      <c r="AC20" s="19">
        <f>Q20+S20+U20+W20+Y20</f>
        <v>13063</v>
      </c>
      <c r="AE20" s="5" t="s">
        <v>0</v>
      </c>
      <c r="AF20" s="27">
        <f>IFERROR(B20/Q20,"N.A.")</f>
        <v>3927.772592511255</v>
      </c>
      <c r="AG20" s="28"/>
      <c r="AH20" s="27">
        <f>IFERROR(D20/S20,"N.A.")</f>
        <v>4861.9809926082362</v>
      </c>
      <c r="AI20" s="28"/>
      <c r="AJ20" s="27">
        <f>IFERROR(F20/U20,"N.A.")</f>
        <v>7557.9699248120305</v>
      </c>
      <c r="AK20" s="28"/>
      <c r="AL20" s="27">
        <f>IFERROR(H20/W20,"N.A.")</f>
        <v>3318.2473710565851</v>
      </c>
      <c r="AM20" s="28"/>
      <c r="AN20" s="27">
        <f>IFERROR(J20/Y20,"N.A.")</f>
        <v>0</v>
      </c>
      <c r="AO20" s="28"/>
      <c r="AP20" s="27">
        <f>IFERROR(L20/AA20,"N.A.")</f>
        <v>3905.8333460920157</v>
      </c>
      <c r="AQ20" s="28"/>
      <c r="AR20" s="16">
        <f>IFERROR(N20/AC20, "N.A.")</f>
        <v>3905.8333460920157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716380</v>
      </c>
      <c r="C27" s="2"/>
      <c r="D27" s="2">
        <v>2785396</v>
      </c>
      <c r="E27" s="2"/>
      <c r="F27" s="2">
        <v>1439640</v>
      </c>
      <c r="G27" s="2"/>
      <c r="H27" s="2">
        <v>2894760</v>
      </c>
      <c r="I27" s="2"/>
      <c r="J27" s="2"/>
      <c r="K27" s="2"/>
      <c r="L27" s="1">
        <f>B27+D27+F27+H27+J27</f>
        <v>7836176</v>
      </c>
      <c r="M27" s="13">
        <f>C27+E27+G27+I27+K27</f>
        <v>0</v>
      </c>
      <c r="N27" s="14">
        <f>L27+M27</f>
        <v>7836176</v>
      </c>
      <c r="P27" s="3" t="s">
        <v>12</v>
      </c>
      <c r="Q27" s="2">
        <v>273</v>
      </c>
      <c r="R27" s="2">
        <v>0</v>
      </c>
      <c r="S27" s="2">
        <v>601</v>
      </c>
      <c r="T27" s="2">
        <v>0</v>
      </c>
      <c r="U27" s="2">
        <v>186</v>
      </c>
      <c r="V27" s="2">
        <v>0</v>
      </c>
      <c r="W27" s="2">
        <v>852</v>
      </c>
      <c r="X27" s="2">
        <v>0</v>
      </c>
      <c r="Y27" s="2">
        <v>0</v>
      </c>
      <c r="Z27" s="2">
        <v>0</v>
      </c>
      <c r="AA27" s="1">
        <f>Q27+S27+U27+W27+Y27</f>
        <v>1912</v>
      </c>
      <c r="AB27" s="13">
        <f>R27+T27+V27+X27+Z27</f>
        <v>0</v>
      </c>
      <c r="AC27" s="14">
        <f>AA27+AB27</f>
        <v>1912</v>
      </c>
      <c r="AE27" s="3" t="s">
        <v>12</v>
      </c>
      <c r="AF27" s="2">
        <f>IFERROR(B27/Q27, "N.A.")</f>
        <v>2624.102564102564</v>
      </c>
      <c r="AG27" s="2" t="str">
        <f t="shared" ref="AG27:AR31" si="15">IFERROR(C27/R27, "N.A.")</f>
        <v>N.A.</v>
      </c>
      <c r="AH27" s="2">
        <f t="shared" si="15"/>
        <v>4634.602329450915</v>
      </c>
      <c r="AI27" s="2" t="str">
        <f t="shared" si="15"/>
        <v>N.A.</v>
      </c>
      <c r="AJ27" s="2">
        <f t="shared" si="15"/>
        <v>7740</v>
      </c>
      <c r="AK27" s="2" t="str">
        <f t="shared" si="15"/>
        <v>N.A.</v>
      </c>
      <c r="AL27" s="2">
        <f t="shared" si="15"/>
        <v>3397.605633802817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4098.4184100418406</v>
      </c>
      <c r="AQ27" s="13" t="str">
        <f t="shared" si="15"/>
        <v>N.A.</v>
      </c>
      <c r="AR27" s="14">
        <f t="shared" si="15"/>
        <v>4098.4184100418406</v>
      </c>
    </row>
    <row r="28" spans="1:44" ht="15" customHeight="1" thickBot="1" x14ac:dyDescent="0.3">
      <c r="A28" s="3" t="s">
        <v>13</v>
      </c>
      <c r="B28" s="2">
        <v>2025300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2025300</v>
      </c>
      <c r="M28" s="13">
        <f t="shared" si="16"/>
        <v>0</v>
      </c>
      <c r="N28" s="14">
        <f t="shared" ref="N28:N30" si="17">L28+M28</f>
        <v>2025300</v>
      </c>
      <c r="P28" s="3" t="s">
        <v>13</v>
      </c>
      <c r="Q28" s="2">
        <v>346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346</v>
      </c>
      <c r="AB28" s="13">
        <f t="shared" si="18"/>
        <v>0</v>
      </c>
      <c r="AC28" s="14">
        <f t="shared" ref="AC28:AC30" si="19">AA28+AB28</f>
        <v>346</v>
      </c>
      <c r="AE28" s="3" t="s">
        <v>13</v>
      </c>
      <c r="AF28" s="2">
        <f t="shared" ref="AF28:AF31" si="20">IFERROR(B28/Q28, "N.A.")</f>
        <v>5853.4682080924858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5853.4682080924858</v>
      </c>
      <c r="AQ28" s="13" t="str">
        <f t="shared" si="15"/>
        <v>N.A.</v>
      </c>
      <c r="AR28" s="14">
        <f t="shared" si="15"/>
        <v>5853.4682080924858</v>
      </c>
    </row>
    <row r="29" spans="1:44" ht="15" customHeight="1" thickBot="1" x14ac:dyDescent="0.3">
      <c r="A29" s="3" t="s">
        <v>14</v>
      </c>
      <c r="B29" s="2">
        <v>5148280</v>
      </c>
      <c r="C29" s="2">
        <v>13675600</v>
      </c>
      <c r="D29" s="2">
        <v>1818900</v>
      </c>
      <c r="E29" s="2"/>
      <c r="F29" s="2"/>
      <c r="G29" s="2">
        <v>1651200</v>
      </c>
      <c r="H29" s="2"/>
      <c r="I29" s="2">
        <v>2530000</v>
      </c>
      <c r="J29" s="2">
        <v>0</v>
      </c>
      <c r="K29" s="2"/>
      <c r="L29" s="1">
        <f t="shared" si="16"/>
        <v>6967180</v>
      </c>
      <c r="M29" s="13">
        <f t="shared" si="16"/>
        <v>17856800</v>
      </c>
      <c r="N29" s="14">
        <f t="shared" si="17"/>
        <v>24823980</v>
      </c>
      <c r="P29" s="3" t="s">
        <v>14</v>
      </c>
      <c r="Q29" s="2">
        <v>1190</v>
      </c>
      <c r="R29" s="2">
        <v>3296</v>
      </c>
      <c r="S29" s="2">
        <v>346</v>
      </c>
      <c r="T29" s="2">
        <v>0</v>
      </c>
      <c r="U29" s="2">
        <v>0</v>
      </c>
      <c r="V29" s="2">
        <v>160</v>
      </c>
      <c r="W29" s="2">
        <v>0</v>
      </c>
      <c r="X29" s="2">
        <v>346</v>
      </c>
      <c r="Y29" s="2">
        <v>320</v>
      </c>
      <c r="Z29" s="2">
        <v>0</v>
      </c>
      <c r="AA29" s="1">
        <f t="shared" si="18"/>
        <v>1856</v>
      </c>
      <c r="AB29" s="13">
        <f t="shared" si="18"/>
        <v>3802</v>
      </c>
      <c r="AC29" s="14">
        <f t="shared" si="19"/>
        <v>5658</v>
      </c>
      <c r="AE29" s="3" t="s">
        <v>14</v>
      </c>
      <c r="AF29" s="2">
        <f t="shared" si="20"/>
        <v>4326.2857142857147</v>
      </c>
      <c r="AG29" s="2">
        <f t="shared" si="15"/>
        <v>4149.1504854368932</v>
      </c>
      <c r="AH29" s="2">
        <f t="shared" si="15"/>
        <v>5256.9364161849708</v>
      </c>
      <c r="AI29" s="2" t="str">
        <f t="shared" si="15"/>
        <v>N.A.</v>
      </c>
      <c r="AJ29" s="2" t="str">
        <f t="shared" si="15"/>
        <v>N.A.</v>
      </c>
      <c r="AK29" s="2">
        <f t="shared" si="15"/>
        <v>10320</v>
      </c>
      <c r="AL29" s="2" t="str">
        <f t="shared" si="15"/>
        <v>N.A.</v>
      </c>
      <c r="AM29" s="2">
        <f t="shared" si="15"/>
        <v>7312.1387283236991</v>
      </c>
      <c r="AN29" s="2">
        <f t="shared" si="15"/>
        <v>0</v>
      </c>
      <c r="AO29" s="2" t="str">
        <f t="shared" si="15"/>
        <v>N.A.</v>
      </c>
      <c r="AP29" s="15">
        <f t="shared" si="15"/>
        <v>3753.8685344827586</v>
      </c>
      <c r="AQ29" s="13">
        <f t="shared" si="15"/>
        <v>4696.6859547606518</v>
      </c>
      <c r="AR29" s="14">
        <f t="shared" si="15"/>
        <v>4387.4125132555673</v>
      </c>
    </row>
    <row r="30" spans="1:44" ht="15" customHeight="1" thickBot="1" x14ac:dyDescent="0.3">
      <c r="A30" s="3" t="s">
        <v>15</v>
      </c>
      <c r="B30" s="2">
        <v>799800</v>
      </c>
      <c r="C30" s="2"/>
      <c r="D30" s="2"/>
      <c r="E30" s="2"/>
      <c r="F30" s="2"/>
      <c r="G30" s="2">
        <v>930000</v>
      </c>
      <c r="H30" s="2"/>
      <c r="I30" s="2"/>
      <c r="J30" s="2"/>
      <c r="K30" s="2"/>
      <c r="L30" s="1">
        <f t="shared" si="16"/>
        <v>799800</v>
      </c>
      <c r="M30" s="13">
        <f t="shared" si="16"/>
        <v>930000</v>
      </c>
      <c r="N30" s="14">
        <f t="shared" si="17"/>
        <v>1729800</v>
      </c>
      <c r="P30" s="3" t="s">
        <v>15</v>
      </c>
      <c r="Q30" s="2">
        <v>186</v>
      </c>
      <c r="R30" s="2">
        <v>0</v>
      </c>
      <c r="S30" s="2">
        <v>0</v>
      </c>
      <c r="T30" s="2">
        <v>0</v>
      </c>
      <c r="U30" s="2">
        <v>0</v>
      </c>
      <c r="V30" s="2">
        <v>186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186</v>
      </c>
      <c r="AB30" s="13">
        <f t="shared" si="18"/>
        <v>186</v>
      </c>
      <c r="AC30" s="17">
        <f t="shared" si="19"/>
        <v>372</v>
      </c>
      <c r="AE30" s="3" t="s">
        <v>15</v>
      </c>
      <c r="AF30" s="2">
        <f t="shared" si="20"/>
        <v>4300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5000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4300</v>
      </c>
      <c r="AQ30" s="13">
        <f t="shared" si="15"/>
        <v>5000</v>
      </c>
      <c r="AR30" s="14">
        <f t="shared" si="15"/>
        <v>4650</v>
      </c>
    </row>
    <row r="31" spans="1:44" ht="15" customHeight="1" thickBot="1" x14ac:dyDescent="0.3">
      <c r="A31" s="4" t="s">
        <v>16</v>
      </c>
      <c r="B31" s="2">
        <v>8689760</v>
      </c>
      <c r="C31" s="2">
        <v>13675600</v>
      </c>
      <c r="D31" s="2">
        <v>4604296</v>
      </c>
      <c r="E31" s="2"/>
      <c r="F31" s="2">
        <v>1439640</v>
      </c>
      <c r="G31" s="2">
        <v>2581200</v>
      </c>
      <c r="H31" s="2">
        <v>2894760</v>
      </c>
      <c r="I31" s="2">
        <v>2530000</v>
      </c>
      <c r="J31" s="2">
        <v>0</v>
      </c>
      <c r="K31" s="2"/>
      <c r="L31" s="1">
        <f t="shared" ref="L31" si="21">B31+D31+F31+H31+J31</f>
        <v>17628456</v>
      </c>
      <c r="M31" s="13">
        <f t="shared" ref="M31" si="22">C31+E31+G31+I31+K31</f>
        <v>18786800</v>
      </c>
      <c r="N31" s="17">
        <f t="shared" ref="N31" si="23">L31+M31</f>
        <v>36415256</v>
      </c>
      <c r="P31" s="4" t="s">
        <v>16</v>
      </c>
      <c r="Q31" s="2">
        <v>1995</v>
      </c>
      <c r="R31" s="2">
        <v>3296</v>
      </c>
      <c r="S31" s="2">
        <v>947</v>
      </c>
      <c r="T31" s="2">
        <v>0</v>
      </c>
      <c r="U31" s="2">
        <v>186</v>
      </c>
      <c r="V31" s="2">
        <v>346</v>
      </c>
      <c r="W31" s="2">
        <v>852</v>
      </c>
      <c r="X31" s="2">
        <v>346</v>
      </c>
      <c r="Y31" s="2">
        <v>320</v>
      </c>
      <c r="Z31" s="2">
        <v>0</v>
      </c>
      <c r="AA31" s="1">
        <f t="shared" ref="AA31" si="24">Q31+S31+U31+W31+Y31</f>
        <v>4300</v>
      </c>
      <c r="AB31" s="13">
        <f t="shared" ref="AB31" si="25">R31+T31+V31+X31+Z31</f>
        <v>3988</v>
      </c>
      <c r="AC31" s="14">
        <f t="shared" ref="AC31" si="26">AA31+AB31</f>
        <v>8288</v>
      </c>
      <c r="AE31" s="4" t="s">
        <v>16</v>
      </c>
      <c r="AF31" s="2">
        <f t="shared" si="20"/>
        <v>4355.769423558897</v>
      </c>
      <c r="AG31" s="2">
        <f t="shared" si="15"/>
        <v>4149.1504854368932</v>
      </c>
      <c r="AH31" s="2">
        <f t="shared" si="15"/>
        <v>4861.9809926082362</v>
      </c>
      <c r="AI31" s="2" t="str">
        <f t="shared" si="15"/>
        <v>N.A.</v>
      </c>
      <c r="AJ31" s="2">
        <f t="shared" si="15"/>
        <v>7740</v>
      </c>
      <c r="AK31" s="2">
        <f t="shared" si="15"/>
        <v>7460.115606936416</v>
      </c>
      <c r="AL31" s="2">
        <f t="shared" si="15"/>
        <v>3397.605633802817</v>
      </c>
      <c r="AM31" s="2">
        <f t="shared" si="15"/>
        <v>7312.1387283236991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4099.6409302325583</v>
      </c>
      <c r="AQ31" s="13">
        <f t="shared" ref="AQ31" si="28">IFERROR(M31/AB31, "N.A.")</f>
        <v>4710.8324974924772</v>
      </c>
      <c r="AR31" s="14">
        <f t="shared" ref="AR31" si="29">IFERROR(N31/AC31, "N.A.")</f>
        <v>4393.7326254826257</v>
      </c>
    </row>
    <row r="32" spans="1:44" ht="15" customHeight="1" thickBot="1" x14ac:dyDescent="0.3">
      <c r="A32" s="5" t="s">
        <v>0</v>
      </c>
      <c r="B32" s="24">
        <f>B31+C31</f>
        <v>22365360</v>
      </c>
      <c r="C32" s="26"/>
      <c r="D32" s="24">
        <f>D31+E31</f>
        <v>4604296</v>
      </c>
      <c r="E32" s="26"/>
      <c r="F32" s="24">
        <f>F31+G31</f>
        <v>4020840</v>
      </c>
      <c r="G32" s="26"/>
      <c r="H32" s="24">
        <f>H31+I31</f>
        <v>5424760</v>
      </c>
      <c r="I32" s="26"/>
      <c r="J32" s="24">
        <f>J31+K31</f>
        <v>0</v>
      </c>
      <c r="K32" s="26"/>
      <c r="L32" s="24">
        <f>L31+M31</f>
        <v>36415256</v>
      </c>
      <c r="M32" s="25"/>
      <c r="N32" s="18">
        <f>B32+D32+F32+H32+J32</f>
        <v>36415256</v>
      </c>
      <c r="P32" s="5" t="s">
        <v>0</v>
      </c>
      <c r="Q32" s="24">
        <f>Q31+R31</f>
        <v>5291</v>
      </c>
      <c r="R32" s="26"/>
      <c r="S32" s="24">
        <f>S31+T31</f>
        <v>947</v>
      </c>
      <c r="T32" s="26"/>
      <c r="U32" s="24">
        <f>U31+V31</f>
        <v>532</v>
      </c>
      <c r="V32" s="26"/>
      <c r="W32" s="24">
        <f>W31+X31</f>
        <v>1198</v>
      </c>
      <c r="X32" s="26"/>
      <c r="Y32" s="24">
        <f>Y31+Z31</f>
        <v>320</v>
      </c>
      <c r="Z32" s="26"/>
      <c r="AA32" s="24">
        <f>AA31+AB31</f>
        <v>8288</v>
      </c>
      <c r="AB32" s="26"/>
      <c r="AC32" s="19">
        <f>Q32+S32+U32+W32+Y32</f>
        <v>8288</v>
      </c>
      <c r="AE32" s="5" t="s">
        <v>0</v>
      </c>
      <c r="AF32" s="27">
        <f>IFERROR(B32/Q32,"N.A.")</f>
        <v>4227.0572670572674</v>
      </c>
      <c r="AG32" s="28"/>
      <c r="AH32" s="27">
        <f>IFERROR(D32/S32,"N.A.")</f>
        <v>4861.9809926082362</v>
      </c>
      <c r="AI32" s="28"/>
      <c r="AJ32" s="27">
        <f>IFERROR(F32/U32,"N.A.")</f>
        <v>7557.9699248120305</v>
      </c>
      <c r="AK32" s="28"/>
      <c r="AL32" s="27">
        <f>IFERROR(H32/W32,"N.A.")</f>
        <v>4528.1803005008351</v>
      </c>
      <c r="AM32" s="28"/>
      <c r="AN32" s="27">
        <f>IFERROR(J32/Y32,"N.A.")</f>
        <v>0</v>
      </c>
      <c r="AO32" s="28"/>
      <c r="AP32" s="27">
        <f>IFERROR(L32/AA32,"N.A.")</f>
        <v>4393.7326254826257</v>
      </c>
      <c r="AQ32" s="28"/>
      <c r="AR32" s="16">
        <f>IFERROR(N32/AC32, "N.A.")</f>
        <v>4393.7326254826257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1200000</v>
      </c>
      <c r="C39" s="2"/>
      <c r="D39" s="2"/>
      <c r="E39" s="2"/>
      <c r="F39" s="2"/>
      <c r="G39" s="2"/>
      <c r="H39" s="2">
        <v>1201780</v>
      </c>
      <c r="I39" s="2"/>
      <c r="J39" s="2"/>
      <c r="K39" s="2"/>
      <c r="L39" s="1">
        <f>B39+D39+F39+H39+J39</f>
        <v>2401780</v>
      </c>
      <c r="M39" s="13">
        <f>C39+E39+G39+I39+K39</f>
        <v>0</v>
      </c>
      <c r="N39" s="14">
        <f>L39+M39</f>
        <v>2401780</v>
      </c>
      <c r="P39" s="3" t="s">
        <v>12</v>
      </c>
      <c r="Q39" s="2">
        <v>535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799</v>
      </c>
      <c r="X39" s="2">
        <v>0</v>
      </c>
      <c r="Y39" s="2">
        <v>0</v>
      </c>
      <c r="Z39" s="2">
        <v>0</v>
      </c>
      <c r="AA39" s="1">
        <f>Q39+S39+U39+W39+Y39</f>
        <v>1334</v>
      </c>
      <c r="AB39" s="13">
        <f>R39+T39+V39+X39+Z39</f>
        <v>0</v>
      </c>
      <c r="AC39" s="14">
        <f>AA39+AB39</f>
        <v>1334</v>
      </c>
      <c r="AE39" s="3" t="s">
        <v>12</v>
      </c>
      <c r="AF39" s="2">
        <f>IFERROR(B39/Q39, "N.A.")</f>
        <v>2242.9906542056074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1504.1051314142678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1800.4347826086957</v>
      </c>
      <c r="AQ39" s="13" t="str">
        <f t="shared" si="30"/>
        <v>N.A.</v>
      </c>
      <c r="AR39" s="14">
        <f t="shared" si="30"/>
        <v>1800.4347826086957</v>
      </c>
    </row>
    <row r="40" spans="1:44" ht="15" customHeight="1" thickBot="1" x14ac:dyDescent="0.3">
      <c r="A40" s="3" t="s">
        <v>13</v>
      </c>
      <c r="B40" s="2">
        <v>2985705</v>
      </c>
      <c r="C40" s="2">
        <v>744000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2985705</v>
      </c>
      <c r="M40" s="13">
        <f t="shared" si="31"/>
        <v>744000</v>
      </c>
      <c r="N40" s="14">
        <f t="shared" ref="N40:N42" si="32">L40+M40</f>
        <v>3729705</v>
      </c>
      <c r="P40" s="3" t="s">
        <v>13</v>
      </c>
      <c r="Q40" s="2">
        <v>898</v>
      </c>
      <c r="R40" s="2">
        <v>186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898</v>
      </c>
      <c r="AB40" s="13">
        <f t="shared" si="33"/>
        <v>186</v>
      </c>
      <c r="AC40" s="14">
        <f t="shared" ref="AC40:AC42" si="34">AA40+AB40</f>
        <v>1084</v>
      </c>
      <c r="AE40" s="3" t="s">
        <v>13</v>
      </c>
      <c r="AF40" s="2">
        <f t="shared" ref="AF40:AF43" si="35">IFERROR(B40/Q40, "N.A.")</f>
        <v>3324.8385300668151</v>
      </c>
      <c r="AG40" s="2">
        <f t="shared" si="30"/>
        <v>4000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3324.8385300668151</v>
      </c>
      <c r="AQ40" s="13">
        <f t="shared" si="30"/>
        <v>4000</v>
      </c>
      <c r="AR40" s="14">
        <f t="shared" si="30"/>
        <v>3440.6872693726937</v>
      </c>
    </row>
    <row r="41" spans="1:44" ht="15" customHeight="1" thickBot="1" x14ac:dyDescent="0.3">
      <c r="A41" s="3" t="s">
        <v>14</v>
      </c>
      <c r="B41" s="2">
        <v>2911960</v>
      </c>
      <c r="C41" s="2">
        <v>5563199.9999999991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2911960</v>
      </c>
      <c r="M41" s="13">
        <f t="shared" si="31"/>
        <v>5563199.9999999991</v>
      </c>
      <c r="N41" s="14">
        <f t="shared" si="32"/>
        <v>8475160</v>
      </c>
      <c r="P41" s="3" t="s">
        <v>14</v>
      </c>
      <c r="Q41" s="2">
        <v>471</v>
      </c>
      <c r="R41" s="2">
        <v>1726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160</v>
      </c>
      <c r="Z41" s="2">
        <v>0</v>
      </c>
      <c r="AA41" s="1">
        <f t="shared" si="33"/>
        <v>631</v>
      </c>
      <c r="AB41" s="13">
        <f t="shared" si="33"/>
        <v>1726</v>
      </c>
      <c r="AC41" s="14">
        <f t="shared" si="34"/>
        <v>2357</v>
      </c>
      <c r="AE41" s="3" t="s">
        <v>14</v>
      </c>
      <c r="AF41" s="2">
        <f t="shared" si="35"/>
        <v>6182.5053078556266</v>
      </c>
      <c r="AG41" s="2">
        <f t="shared" si="30"/>
        <v>3223.1749710312856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4614.8335974643423</v>
      </c>
      <c r="AQ41" s="13">
        <f t="shared" si="30"/>
        <v>3223.1749710312856</v>
      </c>
      <c r="AR41" s="14">
        <f t="shared" si="30"/>
        <v>3595.7403478998726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7097665.0000000009</v>
      </c>
      <c r="C43" s="2">
        <v>6307199.9999999991</v>
      </c>
      <c r="D43" s="2"/>
      <c r="E43" s="2"/>
      <c r="F43" s="2"/>
      <c r="G43" s="2"/>
      <c r="H43" s="2">
        <v>1201780</v>
      </c>
      <c r="I43" s="2"/>
      <c r="J43" s="2">
        <v>0</v>
      </c>
      <c r="K43" s="2"/>
      <c r="L43" s="1">
        <f t="shared" ref="L43" si="36">B43+D43+F43+H43+J43</f>
        <v>8299445.0000000009</v>
      </c>
      <c r="M43" s="13">
        <f t="shared" ref="M43" si="37">C43+E43+G43+I43+K43</f>
        <v>6307199.9999999991</v>
      </c>
      <c r="N43" s="17">
        <f t="shared" ref="N43" si="38">L43+M43</f>
        <v>14606645</v>
      </c>
      <c r="P43" s="4" t="s">
        <v>16</v>
      </c>
      <c r="Q43" s="2">
        <v>1904</v>
      </c>
      <c r="R43" s="2">
        <v>1912</v>
      </c>
      <c r="S43" s="2">
        <v>0</v>
      </c>
      <c r="T43" s="2">
        <v>0</v>
      </c>
      <c r="U43" s="2">
        <v>0</v>
      </c>
      <c r="V43" s="2">
        <v>0</v>
      </c>
      <c r="W43" s="2">
        <v>799</v>
      </c>
      <c r="X43" s="2">
        <v>0</v>
      </c>
      <c r="Y43" s="2">
        <v>160</v>
      </c>
      <c r="Z43" s="2">
        <v>0</v>
      </c>
      <c r="AA43" s="1">
        <f t="shared" ref="AA43" si="39">Q43+S43+U43+W43+Y43</f>
        <v>2863</v>
      </c>
      <c r="AB43" s="13">
        <f t="shared" ref="AB43" si="40">R43+T43+V43+X43+Z43</f>
        <v>1912</v>
      </c>
      <c r="AC43" s="17">
        <f t="shared" ref="AC43" si="41">AA43+AB43</f>
        <v>4775</v>
      </c>
      <c r="AE43" s="4" t="s">
        <v>16</v>
      </c>
      <c r="AF43" s="2">
        <f t="shared" si="35"/>
        <v>3727.7652310924373</v>
      </c>
      <c r="AG43" s="2">
        <f t="shared" si="30"/>
        <v>3298.7447698744763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1504.1051314142678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2898.8630806845968</v>
      </c>
      <c r="AQ43" s="13">
        <f t="shared" ref="AQ43" si="43">IFERROR(M43/AB43, "N.A.")</f>
        <v>3298.7447698744763</v>
      </c>
      <c r="AR43" s="14">
        <f t="shared" ref="AR43" si="44">IFERROR(N43/AC43, "N.A.")</f>
        <v>3058.9832460732982</v>
      </c>
    </row>
    <row r="44" spans="1:44" ht="15" customHeight="1" thickBot="1" x14ac:dyDescent="0.3">
      <c r="A44" s="5" t="s">
        <v>0</v>
      </c>
      <c r="B44" s="24">
        <f>B43+C43</f>
        <v>13404865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1201780</v>
      </c>
      <c r="I44" s="26"/>
      <c r="J44" s="24">
        <f>J43+K43</f>
        <v>0</v>
      </c>
      <c r="K44" s="26"/>
      <c r="L44" s="24">
        <f>L43+M43</f>
        <v>14606645</v>
      </c>
      <c r="M44" s="25"/>
      <c r="N44" s="18">
        <f>B44+D44+F44+H44+J44</f>
        <v>14606645</v>
      </c>
      <c r="P44" s="5" t="s">
        <v>0</v>
      </c>
      <c r="Q44" s="24">
        <f>Q43+R43</f>
        <v>3816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799</v>
      </c>
      <c r="X44" s="26"/>
      <c r="Y44" s="24">
        <f>Y43+Z43</f>
        <v>160</v>
      </c>
      <c r="Z44" s="26"/>
      <c r="AA44" s="24">
        <f>AA43+AB43</f>
        <v>4775</v>
      </c>
      <c r="AB44" s="25"/>
      <c r="AC44" s="18">
        <f>Q44+S44+U44+W44+Y44</f>
        <v>4775</v>
      </c>
      <c r="AE44" s="5" t="s">
        <v>0</v>
      </c>
      <c r="AF44" s="27">
        <f>IFERROR(B44/Q44,"N.A.")</f>
        <v>3512.8052935010483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1504.1051314142678</v>
      </c>
      <c r="AM44" s="28"/>
      <c r="AN44" s="27">
        <f>IFERROR(J44/Y44,"N.A.")</f>
        <v>0</v>
      </c>
      <c r="AO44" s="28"/>
      <c r="AP44" s="27">
        <f>IFERROR(L44/AA44,"N.A.")</f>
        <v>3058.9832460732982</v>
      </c>
      <c r="AQ44" s="28"/>
      <c r="AR44" s="16">
        <f>IFERROR(N44/AC44, "N.A.")</f>
        <v>3058.9832460732982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19342334.000000004</v>
      </c>
      <c r="C15" s="2"/>
      <c r="D15" s="2">
        <v>6602915.0000000009</v>
      </c>
      <c r="E15" s="2"/>
      <c r="F15" s="2">
        <v>9362391</v>
      </c>
      <c r="G15" s="2"/>
      <c r="H15" s="2">
        <v>39608481</v>
      </c>
      <c r="I15" s="2"/>
      <c r="J15" s="2">
        <v>0</v>
      </c>
      <c r="K15" s="2"/>
      <c r="L15" s="1">
        <f>B15+D15+F15+H15+J15</f>
        <v>74916121</v>
      </c>
      <c r="M15" s="13">
        <f>C15+E15+G15+I15+K15</f>
        <v>0</v>
      </c>
      <c r="N15" s="14">
        <f>L15+M15</f>
        <v>74916121</v>
      </c>
      <c r="P15" s="3" t="s">
        <v>12</v>
      </c>
      <c r="Q15" s="2">
        <v>6623</v>
      </c>
      <c r="R15" s="2">
        <v>0</v>
      </c>
      <c r="S15" s="2">
        <v>2678</v>
      </c>
      <c r="T15" s="2">
        <v>0</v>
      </c>
      <c r="U15" s="2">
        <v>2660</v>
      </c>
      <c r="V15" s="2">
        <v>0</v>
      </c>
      <c r="W15" s="2">
        <v>16786</v>
      </c>
      <c r="X15" s="2">
        <v>0</v>
      </c>
      <c r="Y15" s="2">
        <v>3092</v>
      </c>
      <c r="Z15" s="2">
        <v>0</v>
      </c>
      <c r="AA15" s="1">
        <f>Q15+S15+U15+W15+Y15</f>
        <v>31839</v>
      </c>
      <c r="AB15" s="13">
        <f>R15+T15+V15+X15+Z15</f>
        <v>0</v>
      </c>
      <c r="AC15" s="14">
        <f>AA15+AB15</f>
        <v>31839</v>
      </c>
      <c r="AE15" s="3" t="s">
        <v>12</v>
      </c>
      <c r="AF15" s="2">
        <f>IFERROR(B15/Q15, "N.A.")</f>
        <v>2920.4792390155526</v>
      </c>
      <c r="AG15" s="2" t="str">
        <f t="shared" ref="AG15:AR19" si="0">IFERROR(C15/R15, "N.A.")</f>
        <v>N.A.</v>
      </c>
      <c r="AH15" s="2">
        <f t="shared" si="0"/>
        <v>2465.6142643764006</v>
      </c>
      <c r="AI15" s="2" t="str">
        <f t="shared" si="0"/>
        <v>N.A.</v>
      </c>
      <c r="AJ15" s="2">
        <f t="shared" si="0"/>
        <v>3519.695864661654</v>
      </c>
      <c r="AK15" s="2" t="str">
        <f t="shared" si="0"/>
        <v>N.A.</v>
      </c>
      <c r="AL15" s="2">
        <f t="shared" si="0"/>
        <v>2359.614023591088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2352.9671472093974</v>
      </c>
      <c r="AQ15" s="13" t="str">
        <f t="shared" si="0"/>
        <v>N.A.</v>
      </c>
      <c r="AR15" s="14">
        <f t="shared" si="0"/>
        <v>2352.9671472093974</v>
      </c>
    </row>
    <row r="16" spans="1:44" ht="15" customHeight="1" thickBot="1" x14ac:dyDescent="0.3">
      <c r="A16" s="3" t="s">
        <v>13</v>
      </c>
      <c r="B16" s="2">
        <v>10406944.999999998</v>
      </c>
      <c r="C16" s="2"/>
      <c r="D16" s="2">
        <v>138030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10544974.999999998</v>
      </c>
      <c r="M16" s="13">
        <f t="shared" si="1"/>
        <v>0</v>
      </c>
      <c r="N16" s="14">
        <f t="shared" ref="N16:N18" si="2">L16+M16</f>
        <v>10544974.999999998</v>
      </c>
      <c r="P16" s="3" t="s">
        <v>13</v>
      </c>
      <c r="Q16" s="2">
        <v>4501</v>
      </c>
      <c r="R16" s="2">
        <v>0</v>
      </c>
      <c r="S16" s="2">
        <v>234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4735</v>
      </c>
      <c r="AB16" s="13">
        <f t="shared" si="3"/>
        <v>0</v>
      </c>
      <c r="AC16" s="14">
        <f t="shared" ref="AC16:AC18" si="4">AA16+AB16</f>
        <v>4735</v>
      </c>
      <c r="AE16" s="3" t="s">
        <v>13</v>
      </c>
      <c r="AF16" s="2">
        <f t="shared" ref="AF16:AF19" si="5">IFERROR(B16/Q16, "N.A.")</f>
        <v>2312.1406354143519</v>
      </c>
      <c r="AG16" s="2" t="str">
        <f t="shared" si="0"/>
        <v>N.A.</v>
      </c>
      <c r="AH16" s="2">
        <f t="shared" si="0"/>
        <v>589.87179487179492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2227.0274551214357</v>
      </c>
      <c r="AQ16" s="13" t="str">
        <f t="shared" si="0"/>
        <v>N.A.</v>
      </c>
      <c r="AR16" s="14">
        <f t="shared" si="0"/>
        <v>2227.0274551214357</v>
      </c>
    </row>
    <row r="17" spans="1:44" ht="15" customHeight="1" thickBot="1" x14ac:dyDescent="0.3">
      <c r="A17" s="3" t="s">
        <v>14</v>
      </c>
      <c r="B17" s="2">
        <v>41111565.999999993</v>
      </c>
      <c r="C17" s="2">
        <v>273686590.00000006</v>
      </c>
      <c r="D17" s="2">
        <v>21256045.999999989</v>
      </c>
      <c r="E17" s="2">
        <v>632960</v>
      </c>
      <c r="F17" s="2"/>
      <c r="G17" s="2">
        <v>17319900</v>
      </c>
      <c r="H17" s="2"/>
      <c r="I17" s="2">
        <v>18168169</v>
      </c>
      <c r="J17" s="2">
        <v>0</v>
      </c>
      <c r="K17" s="2"/>
      <c r="L17" s="1">
        <f t="shared" si="1"/>
        <v>62367611.999999985</v>
      </c>
      <c r="M17" s="13">
        <f t="shared" si="1"/>
        <v>309807619.00000006</v>
      </c>
      <c r="N17" s="14">
        <f t="shared" si="2"/>
        <v>372175231.00000006</v>
      </c>
      <c r="P17" s="3" t="s">
        <v>14</v>
      </c>
      <c r="Q17" s="2">
        <v>12096</v>
      </c>
      <c r="R17" s="2">
        <v>48259</v>
      </c>
      <c r="S17" s="2">
        <v>4519</v>
      </c>
      <c r="T17" s="2">
        <v>184</v>
      </c>
      <c r="U17" s="2">
        <v>0</v>
      </c>
      <c r="V17" s="2">
        <v>1848</v>
      </c>
      <c r="W17" s="2">
        <v>0</v>
      </c>
      <c r="X17" s="2">
        <v>4764</v>
      </c>
      <c r="Y17" s="2">
        <v>4029</v>
      </c>
      <c r="Z17" s="2">
        <v>0</v>
      </c>
      <c r="AA17" s="1">
        <f t="shared" si="3"/>
        <v>20644</v>
      </c>
      <c r="AB17" s="13">
        <f t="shared" si="3"/>
        <v>55055</v>
      </c>
      <c r="AC17" s="14">
        <f t="shared" si="4"/>
        <v>75699</v>
      </c>
      <c r="AE17" s="3" t="s">
        <v>14</v>
      </c>
      <c r="AF17" s="2">
        <f t="shared" si="5"/>
        <v>3398.7736441798934</v>
      </c>
      <c r="AG17" s="2">
        <f t="shared" si="0"/>
        <v>5671.2030916512995</v>
      </c>
      <c r="AH17" s="2">
        <f t="shared" si="0"/>
        <v>4703.7056870989136</v>
      </c>
      <c r="AI17" s="2">
        <f t="shared" si="0"/>
        <v>3440</v>
      </c>
      <c r="AJ17" s="2" t="str">
        <f t="shared" si="0"/>
        <v>N.A.</v>
      </c>
      <c r="AK17" s="2">
        <f t="shared" si="0"/>
        <v>9372.2402597402597</v>
      </c>
      <c r="AL17" s="2" t="str">
        <f t="shared" si="0"/>
        <v>N.A.</v>
      </c>
      <c r="AM17" s="2">
        <f t="shared" si="0"/>
        <v>3813.6374895046179</v>
      </c>
      <c r="AN17" s="2">
        <f t="shared" si="0"/>
        <v>0</v>
      </c>
      <c r="AO17" s="2" t="str">
        <f t="shared" si="0"/>
        <v>N.A.</v>
      </c>
      <c r="AP17" s="15">
        <f t="shared" si="0"/>
        <v>3021.1011431893035</v>
      </c>
      <c r="AQ17" s="13">
        <f t="shared" si="0"/>
        <v>5627.2385614385621</v>
      </c>
      <c r="AR17" s="14">
        <f t="shared" si="0"/>
        <v>4916.5144982100164</v>
      </c>
    </row>
    <row r="18" spans="1:44" ht="15" customHeight="1" thickBot="1" x14ac:dyDescent="0.3">
      <c r="A18" s="3" t="s">
        <v>15</v>
      </c>
      <c r="B18" s="2">
        <v>10366913</v>
      </c>
      <c r="C18" s="2">
        <v>332000</v>
      </c>
      <c r="D18" s="2">
        <v>1104240</v>
      </c>
      <c r="E18" s="2"/>
      <c r="F18" s="2"/>
      <c r="G18" s="2">
        <v>1055868</v>
      </c>
      <c r="H18" s="2">
        <v>3068449.0000000005</v>
      </c>
      <c r="I18" s="2"/>
      <c r="J18" s="2">
        <v>0</v>
      </c>
      <c r="K18" s="2"/>
      <c r="L18" s="1">
        <f t="shared" si="1"/>
        <v>14539602</v>
      </c>
      <c r="M18" s="13">
        <f t="shared" si="1"/>
        <v>1387868</v>
      </c>
      <c r="N18" s="14">
        <f t="shared" si="2"/>
        <v>15927470</v>
      </c>
      <c r="P18" s="3" t="s">
        <v>15</v>
      </c>
      <c r="Q18" s="2">
        <v>5185</v>
      </c>
      <c r="R18" s="2">
        <v>83</v>
      </c>
      <c r="S18" s="2">
        <v>856</v>
      </c>
      <c r="T18" s="2">
        <v>0</v>
      </c>
      <c r="U18" s="2">
        <v>0</v>
      </c>
      <c r="V18" s="2">
        <v>904</v>
      </c>
      <c r="W18" s="2">
        <v>7603</v>
      </c>
      <c r="X18" s="2">
        <v>0</v>
      </c>
      <c r="Y18" s="2">
        <v>3039</v>
      </c>
      <c r="Z18" s="2">
        <v>0</v>
      </c>
      <c r="AA18" s="1">
        <f t="shared" si="3"/>
        <v>16683</v>
      </c>
      <c r="AB18" s="13">
        <f t="shared" si="3"/>
        <v>987</v>
      </c>
      <c r="AC18" s="17">
        <f t="shared" si="4"/>
        <v>17670</v>
      </c>
      <c r="AE18" s="3" t="s">
        <v>15</v>
      </c>
      <c r="AF18" s="2">
        <f t="shared" si="5"/>
        <v>1999.4046287367405</v>
      </c>
      <c r="AG18" s="2">
        <f t="shared" si="0"/>
        <v>4000</v>
      </c>
      <c r="AH18" s="2">
        <f t="shared" si="0"/>
        <v>1290</v>
      </c>
      <c r="AI18" s="2" t="str">
        <f t="shared" si="0"/>
        <v>N.A.</v>
      </c>
      <c r="AJ18" s="2" t="str">
        <f t="shared" si="0"/>
        <v>N.A.</v>
      </c>
      <c r="AK18" s="2">
        <f t="shared" si="0"/>
        <v>1167.9955752212391</v>
      </c>
      <c r="AL18" s="2">
        <f t="shared" si="0"/>
        <v>403.58398000789168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871.52202841215603</v>
      </c>
      <c r="AQ18" s="13">
        <f t="shared" si="0"/>
        <v>1406.1479229989868</v>
      </c>
      <c r="AR18" s="14">
        <f t="shared" si="0"/>
        <v>901.38483305036789</v>
      </c>
    </row>
    <row r="19" spans="1:44" ht="15" customHeight="1" thickBot="1" x14ac:dyDescent="0.3">
      <c r="A19" s="4" t="s">
        <v>16</v>
      </c>
      <c r="B19" s="2">
        <v>81227758.000000104</v>
      </c>
      <c r="C19" s="2">
        <v>274018590.00000006</v>
      </c>
      <c r="D19" s="2">
        <v>29101231</v>
      </c>
      <c r="E19" s="2">
        <v>632960</v>
      </c>
      <c r="F19" s="2">
        <v>9362391</v>
      </c>
      <c r="G19" s="2">
        <v>18375768</v>
      </c>
      <c r="H19" s="2">
        <v>42676929.999999985</v>
      </c>
      <c r="I19" s="2">
        <v>18168169</v>
      </c>
      <c r="J19" s="2">
        <v>0</v>
      </c>
      <c r="K19" s="2"/>
      <c r="L19" s="1">
        <f t="shared" ref="L19" si="6">B19+D19+F19+H19+J19</f>
        <v>162368310.00000009</v>
      </c>
      <c r="M19" s="13">
        <f t="shared" ref="M19" si="7">C19+E19+G19+I19+K19</f>
        <v>311195487.00000006</v>
      </c>
      <c r="N19" s="17">
        <f t="shared" ref="N19" si="8">L19+M19</f>
        <v>473563797.00000012</v>
      </c>
      <c r="P19" s="4" t="s">
        <v>16</v>
      </c>
      <c r="Q19" s="2">
        <v>28405</v>
      </c>
      <c r="R19" s="2">
        <v>48342</v>
      </c>
      <c r="S19" s="2">
        <v>8287</v>
      </c>
      <c r="T19" s="2">
        <v>184</v>
      </c>
      <c r="U19" s="2">
        <v>2660</v>
      </c>
      <c r="V19" s="2">
        <v>2752</v>
      </c>
      <c r="W19" s="2">
        <v>24389</v>
      </c>
      <c r="X19" s="2">
        <v>4764</v>
      </c>
      <c r="Y19" s="2">
        <v>10160</v>
      </c>
      <c r="Z19" s="2">
        <v>0</v>
      </c>
      <c r="AA19" s="1">
        <f t="shared" ref="AA19" si="9">Q19+S19+U19+W19+Y19</f>
        <v>73901</v>
      </c>
      <c r="AB19" s="13">
        <f t="shared" ref="AB19" si="10">R19+T19+V19+X19+Z19</f>
        <v>56042</v>
      </c>
      <c r="AC19" s="14">
        <f t="shared" ref="AC19" si="11">AA19+AB19</f>
        <v>129943</v>
      </c>
      <c r="AE19" s="4" t="s">
        <v>16</v>
      </c>
      <c r="AF19" s="2">
        <f t="shared" si="5"/>
        <v>2859.6288681570181</v>
      </c>
      <c r="AG19" s="2">
        <f t="shared" si="0"/>
        <v>5668.3337470522538</v>
      </c>
      <c r="AH19" s="2">
        <f t="shared" si="0"/>
        <v>3511.6726197658986</v>
      </c>
      <c r="AI19" s="2">
        <f t="shared" si="0"/>
        <v>3440</v>
      </c>
      <c r="AJ19" s="2">
        <f t="shared" si="0"/>
        <v>3519.695864661654</v>
      </c>
      <c r="AK19" s="2">
        <f t="shared" si="0"/>
        <v>6677.2412790697672</v>
      </c>
      <c r="AL19" s="2">
        <f t="shared" si="0"/>
        <v>1749.843372011972</v>
      </c>
      <c r="AM19" s="2">
        <f t="shared" si="0"/>
        <v>3813.6374895046179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2197.105722520671</v>
      </c>
      <c r="AQ19" s="13">
        <f t="shared" ref="AQ19" si="13">IFERROR(M19/AB19, "N.A.")</f>
        <v>5552.8975946611481</v>
      </c>
      <c r="AR19" s="14">
        <f t="shared" ref="AR19" si="14">IFERROR(N19/AC19, "N.A.")</f>
        <v>3644.396366098983</v>
      </c>
    </row>
    <row r="20" spans="1:44" ht="15" customHeight="1" thickBot="1" x14ac:dyDescent="0.3">
      <c r="A20" s="5" t="s">
        <v>0</v>
      </c>
      <c r="B20" s="24">
        <f>B19+C19</f>
        <v>355246348.00000018</v>
      </c>
      <c r="C20" s="26"/>
      <c r="D20" s="24">
        <f>D19+E19</f>
        <v>29734191</v>
      </c>
      <c r="E20" s="26"/>
      <c r="F20" s="24">
        <f>F19+G19</f>
        <v>27738159</v>
      </c>
      <c r="G20" s="26"/>
      <c r="H20" s="24">
        <f>H19+I19</f>
        <v>60845098.999999985</v>
      </c>
      <c r="I20" s="26"/>
      <c r="J20" s="24">
        <f>J19+K19</f>
        <v>0</v>
      </c>
      <c r="K20" s="26"/>
      <c r="L20" s="24">
        <f>L19+M19</f>
        <v>473563797.00000012</v>
      </c>
      <c r="M20" s="25"/>
      <c r="N20" s="18">
        <f>B20+D20+F20+H20+J20</f>
        <v>473563797.00000018</v>
      </c>
      <c r="P20" s="5" t="s">
        <v>0</v>
      </c>
      <c r="Q20" s="24">
        <f>Q19+R19</f>
        <v>76747</v>
      </c>
      <c r="R20" s="26"/>
      <c r="S20" s="24">
        <f>S19+T19</f>
        <v>8471</v>
      </c>
      <c r="T20" s="26"/>
      <c r="U20" s="24">
        <f>U19+V19</f>
        <v>5412</v>
      </c>
      <c r="V20" s="26"/>
      <c r="W20" s="24">
        <f>W19+X19</f>
        <v>29153</v>
      </c>
      <c r="X20" s="26"/>
      <c r="Y20" s="24">
        <f>Y19+Z19</f>
        <v>10160</v>
      </c>
      <c r="Z20" s="26"/>
      <c r="AA20" s="24">
        <f>AA19+AB19</f>
        <v>129943</v>
      </c>
      <c r="AB20" s="26"/>
      <c r="AC20" s="19">
        <f>Q20+S20+U20+W20+Y20</f>
        <v>129943</v>
      </c>
      <c r="AE20" s="5" t="s">
        <v>0</v>
      </c>
      <c r="AF20" s="27">
        <f>IFERROR(B20/Q20,"N.A.")</f>
        <v>4628.7978422609376</v>
      </c>
      <c r="AG20" s="28"/>
      <c r="AH20" s="27">
        <f>IFERROR(D20/S20,"N.A.")</f>
        <v>3510.1158068704995</v>
      </c>
      <c r="AI20" s="28"/>
      <c r="AJ20" s="27">
        <f>IFERROR(F20/U20,"N.A.")</f>
        <v>5125.3065410199561</v>
      </c>
      <c r="AK20" s="28"/>
      <c r="AL20" s="27">
        <f>IFERROR(H20/W20,"N.A.")</f>
        <v>2087.0956333824988</v>
      </c>
      <c r="AM20" s="28"/>
      <c r="AN20" s="27">
        <f>IFERROR(J20/Y20,"N.A.")</f>
        <v>0</v>
      </c>
      <c r="AO20" s="28"/>
      <c r="AP20" s="27">
        <f>IFERROR(L20/AA20,"N.A.")</f>
        <v>3644.396366098983</v>
      </c>
      <c r="AQ20" s="28"/>
      <c r="AR20" s="16">
        <f>IFERROR(N20/AC20, "N.A.")</f>
        <v>3644.3963660989834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17089364.999999996</v>
      </c>
      <c r="C27" s="2"/>
      <c r="D27" s="2">
        <v>5959085.0000000009</v>
      </c>
      <c r="E27" s="2"/>
      <c r="F27" s="2">
        <v>9362391</v>
      </c>
      <c r="G27" s="2"/>
      <c r="H27" s="2">
        <v>26313328.000000004</v>
      </c>
      <c r="I27" s="2"/>
      <c r="J27" s="2">
        <v>0</v>
      </c>
      <c r="K27" s="2"/>
      <c r="L27" s="1">
        <f>B27+D27+F27+H27+J27</f>
        <v>58724169</v>
      </c>
      <c r="M27" s="13">
        <f>C27+E27+G27+I27+K27</f>
        <v>0</v>
      </c>
      <c r="N27" s="14">
        <f>L27+M27</f>
        <v>58724169</v>
      </c>
      <c r="P27" s="3" t="s">
        <v>12</v>
      </c>
      <c r="Q27" s="2">
        <v>5440</v>
      </c>
      <c r="R27" s="2">
        <v>0</v>
      </c>
      <c r="S27" s="2">
        <v>2313</v>
      </c>
      <c r="T27" s="2">
        <v>0</v>
      </c>
      <c r="U27" s="2">
        <v>2660</v>
      </c>
      <c r="V27" s="2">
        <v>0</v>
      </c>
      <c r="W27" s="2">
        <v>8172</v>
      </c>
      <c r="X27" s="2">
        <v>0</v>
      </c>
      <c r="Y27" s="2">
        <v>748</v>
      </c>
      <c r="Z27" s="2">
        <v>0</v>
      </c>
      <c r="AA27" s="1">
        <f>Q27+S27+U27+W27+Y27</f>
        <v>19333</v>
      </c>
      <c r="AB27" s="13">
        <f>R27+T27+V27+X27+Z27</f>
        <v>0</v>
      </c>
      <c r="AC27" s="14">
        <f>AA27+AB27</f>
        <v>19333</v>
      </c>
      <c r="AE27" s="3" t="s">
        <v>12</v>
      </c>
      <c r="AF27" s="2">
        <f>IFERROR(B27/Q27, "N.A.")</f>
        <v>3141.4273897058815</v>
      </c>
      <c r="AG27" s="2" t="str">
        <f t="shared" ref="AG27:AR31" si="15">IFERROR(C27/R27, "N.A.")</f>
        <v>N.A.</v>
      </c>
      <c r="AH27" s="2">
        <f t="shared" si="15"/>
        <v>2576.344574146131</v>
      </c>
      <c r="AI27" s="2" t="str">
        <f t="shared" si="15"/>
        <v>N.A.</v>
      </c>
      <c r="AJ27" s="2">
        <f t="shared" si="15"/>
        <v>3519.695864661654</v>
      </c>
      <c r="AK27" s="2" t="str">
        <f t="shared" si="15"/>
        <v>N.A.</v>
      </c>
      <c r="AL27" s="2">
        <f t="shared" si="15"/>
        <v>3219.937347038669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3037.509388092898</v>
      </c>
      <c r="AQ27" s="13" t="str">
        <f t="shared" si="15"/>
        <v>N.A.</v>
      </c>
      <c r="AR27" s="14">
        <f t="shared" si="15"/>
        <v>3037.509388092898</v>
      </c>
    </row>
    <row r="28" spans="1:44" ht="15" customHeight="1" thickBot="1" x14ac:dyDescent="0.3">
      <c r="A28" s="3" t="s">
        <v>13</v>
      </c>
      <c r="B28" s="2">
        <v>778730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778730</v>
      </c>
      <c r="M28" s="13">
        <f t="shared" si="16"/>
        <v>0</v>
      </c>
      <c r="N28" s="14">
        <f t="shared" ref="N28:N30" si="17">L28+M28</f>
        <v>778730</v>
      </c>
      <c r="P28" s="3" t="s">
        <v>13</v>
      </c>
      <c r="Q28" s="2">
        <v>287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287</v>
      </c>
      <c r="AB28" s="13">
        <f t="shared" si="18"/>
        <v>0</v>
      </c>
      <c r="AC28" s="14">
        <f t="shared" ref="AC28:AC30" si="19">AA28+AB28</f>
        <v>287</v>
      </c>
      <c r="AE28" s="3" t="s">
        <v>13</v>
      </c>
      <c r="AF28" s="2">
        <f t="shared" ref="AF28:AF31" si="20">IFERROR(B28/Q28, "N.A.")</f>
        <v>2713.3449477351915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2713.3449477351915</v>
      </c>
      <c r="AQ28" s="13" t="str">
        <f t="shared" si="15"/>
        <v>N.A.</v>
      </c>
      <c r="AR28" s="14">
        <f t="shared" si="15"/>
        <v>2713.3449477351915</v>
      </c>
    </row>
    <row r="29" spans="1:44" ht="15" customHeight="1" thickBot="1" x14ac:dyDescent="0.3">
      <c r="A29" s="3" t="s">
        <v>14</v>
      </c>
      <c r="B29" s="2">
        <v>32439285</v>
      </c>
      <c r="C29" s="2">
        <v>159694089.99999988</v>
      </c>
      <c r="D29" s="2">
        <v>18379409.999999996</v>
      </c>
      <c r="E29" s="2">
        <v>632960</v>
      </c>
      <c r="F29" s="2"/>
      <c r="G29" s="2">
        <v>11742800.000000002</v>
      </c>
      <c r="H29" s="2"/>
      <c r="I29" s="2">
        <v>13149120.000000002</v>
      </c>
      <c r="J29" s="2">
        <v>0</v>
      </c>
      <c r="K29" s="2"/>
      <c r="L29" s="1">
        <f t="shared" si="16"/>
        <v>50818695</v>
      </c>
      <c r="M29" s="13">
        <f t="shared" si="16"/>
        <v>185218969.99999988</v>
      </c>
      <c r="N29" s="14">
        <f t="shared" si="17"/>
        <v>236037664.99999988</v>
      </c>
      <c r="P29" s="3" t="s">
        <v>14</v>
      </c>
      <c r="Q29" s="2">
        <v>8200</v>
      </c>
      <c r="R29" s="2">
        <v>26530</v>
      </c>
      <c r="S29" s="2">
        <v>3709</v>
      </c>
      <c r="T29" s="2">
        <v>184</v>
      </c>
      <c r="U29" s="2">
        <v>0</v>
      </c>
      <c r="V29" s="2">
        <v>1269</v>
      </c>
      <c r="W29" s="2">
        <v>0</v>
      </c>
      <c r="X29" s="2">
        <v>3196</v>
      </c>
      <c r="Y29" s="2">
        <v>2258</v>
      </c>
      <c r="Z29" s="2">
        <v>0</v>
      </c>
      <c r="AA29" s="1">
        <f t="shared" si="18"/>
        <v>14167</v>
      </c>
      <c r="AB29" s="13">
        <f t="shared" si="18"/>
        <v>31179</v>
      </c>
      <c r="AC29" s="14">
        <f t="shared" si="19"/>
        <v>45346</v>
      </c>
      <c r="AE29" s="3" t="s">
        <v>14</v>
      </c>
      <c r="AF29" s="2">
        <f t="shared" si="20"/>
        <v>3956.0103658536586</v>
      </c>
      <c r="AG29" s="2">
        <f t="shared" si="15"/>
        <v>6019.3776856388949</v>
      </c>
      <c r="AH29" s="2">
        <f t="shared" si="15"/>
        <v>4955.3545430035037</v>
      </c>
      <c r="AI29" s="2">
        <f t="shared" si="15"/>
        <v>3440</v>
      </c>
      <c r="AJ29" s="2" t="str">
        <f t="shared" si="15"/>
        <v>N.A.</v>
      </c>
      <c r="AK29" s="2">
        <f t="shared" si="15"/>
        <v>9253.5855003940123</v>
      </c>
      <c r="AL29" s="2" t="str">
        <f t="shared" si="15"/>
        <v>N.A.</v>
      </c>
      <c r="AM29" s="2">
        <f t="shared" si="15"/>
        <v>4114.2428035043813</v>
      </c>
      <c r="AN29" s="2">
        <f t="shared" si="15"/>
        <v>0</v>
      </c>
      <c r="AO29" s="2" t="str">
        <f t="shared" si="15"/>
        <v>N.A.</v>
      </c>
      <c r="AP29" s="15">
        <f t="shared" si="15"/>
        <v>3587.1175972330061</v>
      </c>
      <c r="AQ29" s="13">
        <f t="shared" si="15"/>
        <v>5940.5038647807778</v>
      </c>
      <c r="AR29" s="14">
        <f t="shared" si="15"/>
        <v>5205.2587879857074</v>
      </c>
    </row>
    <row r="30" spans="1:44" ht="15" customHeight="1" thickBot="1" x14ac:dyDescent="0.3">
      <c r="A30" s="3" t="s">
        <v>15</v>
      </c>
      <c r="B30" s="2">
        <v>10042091</v>
      </c>
      <c r="C30" s="2">
        <v>332000</v>
      </c>
      <c r="D30" s="2">
        <v>1104240</v>
      </c>
      <c r="E30" s="2"/>
      <c r="F30" s="2"/>
      <c r="G30" s="2">
        <v>1055868</v>
      </c>
      <c r="H30" s="2">
        <v>2965895.0000000005</v>
      </c>
      <c r="I30" s="2"/>
      <c r="J30" s="2">
        <v>0</v>
      </c>
      <c r="K30" s="2"/>
      <c r="L30" s="1">
        <f t="shared" si="16"/>
        <v>14112226</v>
      </c>
      <c r="M30" s="13">
        <f t="shared" si="16"/>
        <v>1387868</v>
      </c>
      <c r="N30" s="14">
        <f t="shared" si="17"/>
        <v>15500094</v>
      </c>
      <c r="P30" s="3" t="s">
        <v>15</v>
      </c>
      <c r="Q30" s="2">
        <v>4603</v>
      </c>
      <c r="R30" s="2">
        <v>83</v>
      </c>
      <c r="S30" s="2">
        <v>856</v>
      </c>
      <c r="T30" s="2">
        <v>0</v>
      </c>
      <c r="U30" s="2">
        <v>0</v>
      </c>
      <c r="V30" s="2">
        <v>904</v>
      </c>
      <c r="W30" s="2">
        <v>7179</v>
      </c>
      <c r="X30" s="2">
        <v>0</v>
      </c>
      <c r="Y30" s="2">
        <v>2537</v>
      </c>
      <c r="Z30" s="2">
        <v>0</v>
      </c>
      <c r="AA30" s="1">
        <f t="shared" si="18"/>
        <v>15175</v>
      </c>
      <c r="AB30" s="13">
        <f t="shared" si="18"/>
        <v>987</v>
      </c>
      <c r="AC30" s="17">
        <f t="shared" si="19"/>
        <v>16162</v>
      </c>
      <c r="AE30" s="3" t="s">
        <v>15</v>
      </c>
      <c r="AF30" s="2">
        <f t="shared" si="20"/>
        <v>2181.6404518792092</v>
      </c>
      <c r="AG30" s="2">
        <f t="shared" si="15"/>
        <v>4000</v>
      </c>
      <c r="AH30" s="2">
        <f t="shared" si="15"/>
        <v>1290</v>
      </c>
      <c r="AI30" s="2" t="str">
        <f t="shared" si="15"/>
        <v>N.A.</v>
      </c>
      <c r="AJ30" s="2" t="str">
        <f t="shared" si="15"/>
        <v>N.A.</v>
      </c>
      <c r="AK30" s="2">
        <f t="shared" si="15"/>
        <v>1167.9955752212391</v>
      </c>
      <c r="AL30" s="2">
        <f t="shared" si="15"/>
        <v>413.13483772113113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929.96546952224048</v>
      </c>
      <c r="AQ30" s="13">
        <f t="shared" si="15"/>
        <v>1406.1479229989868</v>
      </c>
      <c r="AR30" s="14">
        <f t="shared" si="15"/>
        <v>959.04553891845069</v>
      </c>
    </row>
    <row r="31" spans="1:44" ht="15" customHeight="1" thickBot="1" x14ac:dyDescent="0.3">
      <c r="A31" s="4" t="s">
        <v>16</v>
      </c>
      <c r="B31" s="2">
        <v>60349470.999999993</v>
      </c>
      <c r="C31" s="2">
        <v>160026089.99999991</v>
      </c>
      <c r="D31" s="2">
        <v>25442735</v>
      </c>
      <c r="E31" s="2">
        <v>632960</v>
      </c>
      <c r="F31" s="2">
        <v>9362391</v>
      </c>
      <c r="G31" s="2">
        <v>12798668</v>
      </c>
      <c r="H31" s="2">
        <v>29279222.999999993</v>
      </c>
      <c r="I31" s="2">
        <v>13149120.000000002</v>
      </c>
      <c r="J31" s="2">
        <v>0</v>
      </c>
      <c r="K31" s="2"/>
      <c r="L31" s="1">
        <f t="shared" ref="L31" si="21">B31+D31+F31+H31+J31</f>
        <v>124433820</v>
      </c>
      <c r="M31" s="13">
        <f t="shared" ref="M31" si="22">C31+E31+G31+I31+K31</f>
        <v>186606837.99999991</v>
      </c>
      <c r="N31" s="17">
        <f t="shared" ref="N31" si="23">L31+M31</f>
        <v>311040657.99999988</v>
      </c>
      <c r="P31" s="4" t="s">
        <v>16</v>
      </c>
      <c r="Q31" s="2">
        <v>18530</v>
      </c>
      <c r="R31" s="2">
        <v>26613</v>
      </c>
      <c r="S31" s="2">
        <v>6878</v>
      </c>
      <c r="T31" s="2">
        <v>184</v>
      </c>
      <c r="U31" s="2">
        <v>2660</v>
      </c>
      <c r="V31" s="2">
        <v>2173</v>
      </c>
      <c r="W31" s="2">
        <v>15351</v>
      </c>
      <c r="X31" s="2">
        <v>3196</v>
      </c>
      <c r="Y31" s="2">
        <v>5543</v>
      </c>
      <c r="Z31" s="2">
        <v>0</v>
      </c>
      <c r="AA31" s="1">
        <f t="shared" ref="AA31" si="24">Q31+S31+U31+W31+Y31</f>
        <v>48962</v>
      </c>
      <c r="AB31" s="13">
        <f t="shared" ref="AB31" si="25">R31+T31+V31+X31+Z31</f>
        <v>32166</v>
      </c>
      <c r="AC31" s="14">
        <f t="shared" ref="AC31" si="26">AA31+AB31</f>
        <v>81128</v>
      </c>
      <c r="AE31" s="4" t="s">
        <v>16</v>
      </c>
      <c r="AF31" s="2">
        <f t="shared" si="20"/>
        <v>3256.8521856448997</v>
      </c>
      <c r="AG31" s="2">
        <f t="shared" si="15"/>
        <v>6013.0796978920043</v>
      </c>
      <c r="AH31" s="2">
        <f t="shared" si="15"/>
        <v>3699.1472811863914</v>
      </c>
      <c r="AI31" s="2">
        <f t="shared" si="15"/>
        <v>3440</v>
      </c>
      <c r="AJ31" s="2">
        <f t="shared" si="15"/>
        <v>3519.695864661654</v>
      </c>
      <c r="AK31" s="2">
        <f t="shared" si="15"/>
        <v>5889.8610216290845</v>
      </c>
      <c r="AL31" s="2">
        <f t="shared" si="15"/>
        <v>1907.3169826069959</v>
      </c>
      <c r="AM31" s="2">
        <f t="shared" si="15"/>
        <v>4114.2428035043813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2541.436624320902</v>
      </c>
      <c r="AQ31" s="13">
        <f t="shared" ref="AQ31" si="28">IFERROR(M31/AB31, "N.A.")</f>
        <v>5801.3690853696426</v>
      </c>
      <c r="AR31" s="14">
        <f t="shared" ref="AR31" si="29">IFERROR(N31/AC31, "N.A.")</f>
        <v>3833.9495365348571</v>
      </c>
    </row>
    <row r="32" spans="1:44" ht="15" customHeight="1" thickBot="1" x14ac:dyDescent="0.3">
      <c r="A32" s="5" t="s">
        <v>0</v>
      </c>
      <c r="B32" s="24">
        <f>B31+C31</f>
        <v>220375560.99999991</v>
      </c>
      <c r="C32" s="26"/>
      <c r="D32" s="24">
        <f>D31+E31</f>
        <v>26075695</v>
      </c>
      <c r="E32" s="26"/>
      <c r="F32" s="24">
        <f>F31+G31</f>
        <v>22161059</v>
      </c>
      <c r="G32" s="26"/>
      <c r="H32" s="24">
        <f>H31+I31</f>
        <v>42428342.999999993</v>
      </c>
      <c r="I32" s="26"/>
      <c r="J32" s="24">
        <f>J31+K31</f>
        <v>0</v>
      </c>
      <c r="K32" s="26"/>
      <c r="L32" s="24">
        <f>L31+M31</f>
        <v>311040657.99999988</v>
      </c>
      <c r="M32" s="25"/>
      <c r="N32" s="18">
        <f>B32+D32+F32+H32+J32</f>
        <v>311040657.99999988</v>
      </c>
      <c r="P32" s="5" t="s">
        <v>0</v>
      </c>
      <c r="Q32" s="24">
        <f>Q31+R31</f>
        <v>45143</v>
      </c>
      <c r="R32" s="26"/>
      <c r="S32" s="24">
        <f>S31+T31</f>
        <v>7062</v>
      </c>
      <c r="T32" s="26"/>
      <c r="U32" s="24">
        <f>U31+V31</f>
        <v>4833</v>
      </c>
      <c r="V32" s="26"/>
      <c r="W32" s="24">
        <f>W31+X31</f>
        <v>18547</v>
      </c>
      <c r="X32" s="26"/>
      <c r="Y32" s="24">
        <f>Y31+Z31</f>
        <v>5543</v>
      </c>
      <c r="Z32" s="26"/>
      <c r="AA32" s="24">
        <f>AA31+AB31</f>
        <v>81128</v>
      </c>
      <c r="AB32" s="26"/>
      <c r="AC32" s="19">
        <f>Q32+S32+U32+W32+Y32</f>
        <v>81128</v>
      </c>
      <c r="AE32" s="5" t="s">
        <v>0</v>
      </c>
      <c r="AF32" s="27">
        <f>IFERROR(B32/Q32,"N.A.")</f>
        <v>4881.7216622732185</v>
      </c>
      <c r="AG32" s="28"/>
      <c r="AH32" s="27">
        <f>IFERROR(D32/S32,"N.A.")</f>
        <v>3692.3952138204477</v>
      </c>
      <c r="AI32" s="28"/>
      <c r="AJ32" s="27">
        <f>IFERROR(F32/U32,"N.A.")</f>
        <v>4585.3629215807987</v>
      </c>
      <c r="AK32" s="28"/>
      <c r="AL32" s="27">
        <f>IFERROR(H32/W32,"N.A.")</f>
        <v>2287.612174475656</v>
      </c>
      <c r="AM32" s="28"/>
      <c r="AN32" s="27">
        <f>IFERROR(J32/Y32,"N.A.")</f>
        <v>0</v>
      </c>
      <c r="AO32" s="28"/>
      <c r="AP32" s="27">
        <f>IFERROR(L32/AA32,"N.A.")</f>
        <v>3833.9495365348571</v>
      </c>
      <c r="AQ32" s="28"/>
      <c r="AR32" s="16">
        <f>IFERROR(N32/AC32, "N.A.")</f>
        <v>3833.9495365348571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2252969</v>
      </c>
      <c r="C39" s="2"/>
      <c r="D39" s="2">
        <v>643830</v>
      </c>
      <c r="E39" s="2"/>
      <c r="F39" s="2"/>
      <c r="G39" s="2"/>
      <c r="H39" s="2">
        <v>13295152.999999998</v>
      </c>
      <c r="I39" s="2"/>
      <c r="J39" s="2">
        <v>0</v>
      </c>
      <c r="K39" s="2"/>
      <c r="L39" s="1">
        <f>B39+D39+F39+H39+J39</f>
        <v>16191951.999999998</v>
      </c>
      <c r="M39" s="13">
        <f>C39+E39+G39+I39+K39</f>
        <v>0</v>
      </c>
      <c r="N39" s="14">
        <f>L39+M39</f>
        <v>16191951.999999998</v>
      </c>
      <c r="P39" s="3" t="s">
        <v>12</v>
      </c>
      <c r="Q39" s="2">
        <v>1183</v>
      </c>
      <c r="R39" s="2">
        <v>0</v>
      </c>
      <c r="S39" s="2">
        <v>365</v>
      </c>
      <c r="T39" s="2">
        <v>0</v>
      </c>
      <c r="U39" s="2">
        <v>0</v>
      </c>
      <c r="V39" s="2">
        <v>0</v>
      </c>
      <c r="W39" s="2">
        <v>8614</v>
      </c>
      <c r="X39" s="2">
        <v>0</v>
      </c>
      <c r="Y39" s="2">
        <v>2344</v>
      </c>
      <c r="Z39" s="2">
        <v>0</v>
      </c>
      <c r="AA39" s="1">
        <f>Q39+S39+U39+W39+Y39</f>
        <v>12506</v>
      </c>
      <c r="AB39" s="13">
        <f>R39+T39+V39+X39+Z39</f>
        <v>0</v>
      </c>
      <c r="AC39" s="14">
        <f>AA39+AB39</f>
        <v>12506</v>
      </c>
      <c r="AE39" s="3" t="s">
        <v>12</v>
      </c>
      <c r="AF39" s="2">
        <f>IFERROR(B39/Q39, "N.A.")</f>
        <v>1904.4539306847</v>
      </c>
      <c r="AG39" s="2" t="str">
        <f t="shared" ref="AG39:AR43" si="30">IFERROR(C39/R39, "N.A.")</f>
        <v>N.A.</v>
      </c>
      <c r="AH39" s="2">
        <f t="shared" si="30"/>
        <v>1763.9178082191781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1543.4354539122357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1294.7346873500719</v>
      </c>
      <c r="AQ39" s="13" t="str">
        <f t="shared" si="30"/>
        <v>N.A.</v>
      </c>
      <c r="AR39" s="14">
        <f t="shared" si="30"/>
        <v>1294.7346873500719</v>
      </c>
    </row>
    <row r="40" spans="1:44" ht="15" customHeight="1" thickBot="1" x14ac:dyDescent="0.3">
      <c r="A40" s="3" t="s">
        <v>13</v>
      </c>
      <c r="B40" s="2">
        <v>9628215</v>
      </c>
      <c r="C40" s="2"/>
      <c r="D40" s="2">
        <v>138030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9766245</v>
      </c>
      <c r="M40" s="13">
        <f t="shared" si="31"/>
        <v>0</v>
      </c>
      <c r="N40" s="14">
        <f t="shared" ref="N40:N42" si="32">L40+M40</f>
        <v>9766245</v>
      </c>
      <c r="P40" s="3" t="s">
        <v>13</v>
      </c>
      <c r="Q40" s="2">
        <v>4214</v>
      </c>
      <c r="R40" s="2">
        <v>0</v>
      </c>
      <c r="S40" s="2">
        <v>234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4448</v>
      </c>
      <c r="AB40" s="13">
        <f t="shared" si="33"/>
        <v>0</v>
      </c>
      <c r="AC40" s="14">
        <f t="shared" ref="AC40:AC42" si="34">AA40+AB40</f>
        <v>4448</v>
      </c>
      <c r="AE40" s="3" t="s">
        <v>13</v>
      </c>
      <c r="AF40" s="2">
        <f t="shared" ref="AF40:AF43" si="35">IFERROR(B40/Q40, "N.A.")</f>
        <v>2284.8160892263882</v>
      </c>
      <c r="AG40" s="2" t="str">
        <f t="shared" si="30"/>
        <v>N.A.</v>
      </c>
      <c r="AH40" s="2">
        <f t="shared" si="30"/>
        <v>589.87179487179492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2195.6486061151081</v>
      </c>
      <c r="AQ40" s="13" t="str">
        <f t="shared" si="30"/>
        <v>N.A.</v>
      </c>
      <c r="AR40" s="14">
        <f t="shared" si="30"/>
        <v>2195.6486061151081</v>
      </c>
    </row>
    <row r="41" spans="1:44" ht="15" customHeight="1" thickBot="1" x14ac:dyDescent="0.3">
      <c r="A41" s="3" t="s">
        <v>14</v>
      </c>
      <c r="B41" s="2">
        <v>8672281</v>
      </c>
      <c r="C41" s="2">
        <v>113992499.99999999</v>
      </c>
      <c r="D41" s="2">
        <v>2876636</v>
      </c>
      <c r="E41" s="2"/>
      <c r="F41" s="2"/>
      <c r="G41" s="2">
        <v>5577100</v>
      </c>
      <c r="H41" s="2"/>
      <c r="I41" s="2">
        <v>5019049</v>
      </c>
      <c r="J41" s="2">
        <v>0</v>
      </c>
      <c r="K41" s="2"/>
      <c r="L41" s="1">
        <f t="shared" si="31"/>
        <v>11548917</v>
      </c>
      <c r="M41" s="13">
        <f t="shared" si="31"/>
        <v>124588648.99999999</v>
      </c>
      <c r="N41" s="14">
        <f t="shared" si="32"/>
        <v>136137566</v>
      </c>
      <c r="P41" s="3" t="s">
        <v>14</v>
      </c>
      <c r="Q41" s="2">
        <v>3896</v>
      </c>
      <c r="R41" s="2">
        <v>21729</v>
      </c>
      <c r="S41" s="2">
        <v>810</v>
      </c>
      <c r="T41" s="2">
        <v>0</v>
      </c>
      <c r="U41" s="2">
        <v>0</v>
      </c>
      <c r="V41" s="2">
        <v>579</v>
      </c>
      <c r="W41" s="2">
        <v>0</v>
      </c>
      <c r="X41" s="2">
        <v>1568</v>
      </c>
      <c r="Y41" s="2">
        <v>1771</v>
      </c>
      <c r="Z41" s="2">
        <v>0</v>
      </c>
      <c r="AA41" s="1">
        <f t="shared" si="33"/>
        <v>6477</v>
      </c>
      <c r="AB41" s="13">
        <f t="shared" si="33"/>
        <v>23876</v>
      </c>
      <c r="AC41" s="14">
        <f t="shared" si="34"/>
        <v>30353</v>
      </c>
      <c r="AE41" s="3" t="s">
        <v>14</v>
      </c>
      <c r="AF41" s="2">
        <f t="shared" si="35"/>
        <v>2225.9448151950719</v>
      </c>
      <c r="AG41" s="2">
        <f t="shared" si="30"/>
        <v>5246.0996824520216</v>
      </c>
      <c r="AH41" s="2">
        <f t="shared" si="30"/>
        <v>3551.4024691358027</v>
      </c>
      <c r="AI41" s="2" t="str">
        <f t="shared" si="30"/>
        <v>N.A.</v>
      </c>
      <c r="AJ41" s="2" t="str">
        <f t="shared" si="30"/>
        <v>N.A.</v>
      </c>
      <c r="AK41" s="2">
        <f t="shared" si="30"/>
        <v>9632.297063903281</v>
      </c>
      <c r="AL41" s="2" t="str">
        <f t="shared" si="30"/>
        <v>N.A.</v>
      </c>
      <c r="AM41" s="2">
        <f t="shared" si="30"/>
        <v>3200.9241071428573</v>
      </c>
      <c r="AN41" s="2">
        <f t="shared" si="30"/>
        <v>0</v>
      </c>
      <c r="AO41" s="2" t="str">
        <f t="shared" si="30"/>
        <v>N.A.</v>
      </c>
      <c r="AP41" s="15">
        <f t="shared" si="30"/>
        <v>1783.0657711903659</v>
      </c>
      <c r="AQ41" s="13">
        <f t="shared" si="30"/>
        <v>5218.1541715530229</v>
      </c>
      <c r="AR41" s="14">
        <f t="shared" si="30"/>
        <v>4485.1436760781471</v>
      </c>
    </row>
    <row r="42" spans="1:44" ht="15" customHeight="1" thickBot="1" x14ac:dyDescent="0.3">
      <c r="A42" s="3" t="s">
        <v>15</v>
      </c>
      <c r="B42" s="2">
        <v>324822</v>
      </c>
      <c r="C42" s="2"/>
      <c r="D42" s="2"/>
      <c r="E42" s="2"/>
      <c r="F42" s="2"/>
      <c r="G42" s="2"/>
      <c r="H42" s="2">
        <v>102554</v>
      </c>
      <c r="I42" s="2"/>
      <c r="J42" s="2">
        <v>0</v>
      </c>
      <c r="K42" s="2"/>
      <c r="L42" s="1">
        <f t="shared" si="31"/>
        <v>427376</v>
      </c>
      <c r="M42" s="13">
        <f t="shared" si="31"/>
        <v>0</v>
      </c>
      <c r="N42" s="14">
        <f t="shared" si="32"/>
        <v>427376</v>
      </c>
      <c r="P42" s="3" t="s">
        <v>15</v>
      </c>
      <c r="Q42" s="2">
        <v>582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424</v>
      </c>
      <c r="X42" s="2">
        <v>0</v>
      </c>
      <c r="Y42" s="2">
        <v>502</v>
      </c>
      <c r="Z42" s="2">
        <v>0</v>
      </c>
      <c r="AA42" s="1">
        <f t="shared" si="33"/>
        <v>1508</v>
      </c>
      <c r="AB42" s="13">
        <f t="shared" si="33"/>
        <v>0</v>
      </c>
      <c r="AC42" s="14">
        <f t="shared" si="34"/>
        <v>1508</v>
      </c>
      <c r="AE42" s="3" t="s">
        <v>15</v>
      </c>
      <c r="AF42" s="2">
        <f t="shared" si="35"/>
        <v>558.11340206185571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241.87264150943398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283.40583554376656</v>
      </c>
      <c r="AQ42" s="13" t="str">
        <f t="shared" si="30"/>
        <v>N.A.</v>
      </c>
      <c r="AR42" s="14">
        <f t="shared" si="30"/>
        <v>283.40583554376656</v>
      </c>
    </row>
    <row r="43" spans="1:44" ht="15" customHeight="1" thickBot="1" x14ac:dyDescent="0.3">
      <c r="A43" s="4" t="s">
        <v>16</v>
      </c>
      <c r="B43" s="2">
        <v>20878286.999999993</v>
      </c>
      <c r="C43" s="2">
        <v>113992499.99999999</v>
      </c>
      <c r="D43" s="2">
        <v>3658496</v>
      </c>
      <c r="E43" s="2"/>
      <c r="F43" s="2"/>
      <c r="G43" s="2">
        <v>5577100</v>
      </c>
      <c r="H43" s="2">
        <v>13397707.000000002</v>
      </c>
      <c r="I43" s="2">
        <v>5019049</v>
      </c>
      <c r="J43" s="2">
        <v>0</v>
      </c>
      <c r="K43" s="2"/>
      <c r="L43" s="1">
        <f t="shared" ref="L43" si="36">B43+D43+F43+H43+J43</f>
        <v>37934489.999999993</v>
      </c>
      <c r="M43" s="13">
        <f t="shared" ref="M43" si="37">C43+E43+G43+I43+K43</f>
        <v>124588648.99999999</v>
      </c>
      <c r="N43" s="17">
        <f t="shared" ref="N43" si="38">L43+M43</f>
        <v>162523138.99999997</v>
      </c>
      <c r="P43" s="4" t="s">
        <v>16</v>
      </c>
      <c r="Q43" s="2">
        <v>9875</v>
      </c>
      <c r="R43" s="2">
        <v>21729</v>
      </c>
      <c r="S43" s="2">
        <v>1409</v>
      </c>
      <c r="T43" s="2">
        <v>0</v>
      </c>
      <c r="U43" s="2">
        <v>0</v>
      </c>
      <c r="V43" s="2">
        <v>579</v>
      </c>
      <c r="W43" s="2">
        <v>9038</v>
      </c>
      <c r="X43" s="2">
        <v>1568</v>
      </c>
      <c r="Y43" s="2">
        <v>4617</v>
      </c>
      <c r="Z43" s="2">
        <v>0</v>
      </c>
      <c r="AA43" s="1">
        <f t="shared" ref="AA43" si="39">Q43+S43+U43+W43+Y43</f>
        <v>24939</v>
      </c>
      <c r="AB43" s="13">
        <f t="shared" ref="AB43" si="40">R43+T43+V43+X43+Z43</f>
        <v>23876</v>
      </c>
      <c r="AC43" s="17">
        <f t="shared" ref="AC43" si="41">AA43+AB43</f>
        <v>48815</v>
      </c>
      <c r="AE43" s="4" t="s">
        <v>16</v>
      </c>
      <c r="AF43" s="2">
        <f t="shared" si="35"/>
        <v>2114.2569113924042</v>
      </c>
      <c r="AG43" s="2">
        <f t="shared" si="30"/>
        <v>5246.0996824520216</v>
      </c>
      <c r="AH43" s="2">
        <f t="shared" si="30"/>
        <v>2596.5195173882184</v>
      </c>
      <c r="AI43" s="2" t="str">
        <f t="shared" si="30"/>
        <v>N.A.</v>
      </c>
      <c r="AJ43" s="2" t="str">
        <f t="shared" si="30"/>
        <v>N.A.</v>
      </c>
      <c r="AK43" s="2">
        <f t="shared" si="30"/>
        <v>9632.297063903281</v>
      </c>
      <c r="AL43" s="2">
        <f t="shared" si="30"/>
        <v>1482.3751936269089</v>
      </c>
      <c r="AM43" s="2">
        <f t="shared" si="30"/>
        <v>3200.9241071428573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1521.0910621917476</v>
      </c>
      <c r="AQ43" s="13">
        <f t="shared" ref="AQ43" si="43">IFERROR(M43/AB43, "N.A.")</f>
        <v>5218.1541715530229</v>
      </c>
      <c r="AR43" s="14">
        <f t="shared" ref="AR43" si="44">IFERROR(N43/AC43, "N.A.")</f>
        <v>3329.3688210590999</v>
      </c>
    </row>
    <row r="44" spans="1:44" ht="15" customHeight="1" thickBot="1" x14ac:dyDescent="0.3">
      <c r="A44" s="5" t="s">
        <v>0</v>
      </c>
      <c r="B44" s="24">
        <f>B43+C43</f>
        <v>134870786.99999997</v>
      </c>
      <c r="C44" s="26"/>
      <c r="D44" s="24">
        <f>D43+E43</f>
        <v>3658496</v>
      </c>
      <c r="E44" s="26"/>
      <c r="F44" s="24">
        <f>F43+G43</f>
        <v>5577100</v>
      </c>
      <c r="G44" s="26"/>
      <c r="H44" s="24">
        <f>H43+I43</f>
        <v>18416756</v>
      </c>
      <c r="I44" s="26"/>
      <c r="J44" s="24">
        <f>J43+K43</f>
        <v>0</v>
      </c>
      <c r="K44" s="26"/>
      <c r="L44" s="24">
        <f>L43+M43</f>
        <v>162523138.99999997</v>
      </c>
      <c r="M44" s="25"/>
      <c r="N44" s="18">
        <f>B44+D44+F44+H44+J44</f>
        <v>162523138.99999997</v>
      </c>
      <c r="P44" s="5" t="s">
        <v>0</v>
      </c>
      <c r="Q44" s="24">
        <f>Q43+R43</f>
        <v>31604</v>
      </c>
      <c r="R44" s="26"/>
      <c r="S44" s="24">
        <f>S43+T43</f>
        <v>1409</v>
      </c>
      <c r="T44" s="26"/>
      <c r="U44" s="24">
        <f>U43+V43</f>
        <v>579</v>
      </c>
      <c r="V44" s="26"/>
      <c r="W44" s="24">
        <f>W43+X43</f>
        <v>10606</v>
      </c>
      <c r="X44" s="26"/>
      <c r="Y44" s="24">
        <f>Y43+Z43</f>
        <v>4617</v>
      </c>
      <c r="Z44" s="26"/>
      <c r="AA44" s="24">
        <f>AA43+AB43</f>
        <v>48815</v>
      </c>
      <c r="AB44" s="25"/>
      <c r="AC44" s="18">
        <f>Q44+S44+U44+W44+Y44</f>
        <v>48815</v>
      </c>
      <c r="AE44" s="5" t="s">
        <v>0</v>
      </c>
      <c r="AF44" s="27">
        <f>IFERROR(B44/Q44,"N.A.")</f>
        <v>4267.522687001644</v>
      </c>
      <c r="AG44" s="28"/>
      <c r="AH44" s="27">
        <f>IFERROR(D44/S44,"N.A.")</f>
        <v>2596.5195173882184</v>
      </c>
      <c r="AI44" s="28"/>
      <c r="AJ44" s="27">
        <f>IFERROR(F44/U44,"N.A.")</f>
        <v>9632.297063903281</v>
      </c>
      <c r="AK44" s="28"/>
      <c r="AL44" s="27">
        <f>IFERROR(H44/W44,"N.A.")</f>
        <v>1736.4469168395249</v>
      </c>
      <c r="AM44" s="28"/>
      <c r="AN44" s="27">
        <f>IFERROR(J44/Y44,"N.A.")</f>
        <v>0</v>
      </c>
      <c r="AO44" s="28"/>
      <c r="AP44" s="27">
        <f>IFERROR(L44/AA44,"N.A.")</f>
        <v>3329.3688210590999</v>
      </c>
      <c r="AQ44" s="28"/>
      <c r="AR44" s="16">
        <f>IFERROR(N44/AC44, "N.A.")</f>
        <v>3329.3688210590999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83940107.000000045</v>
      </c>
      <c r="C15" s="2"/>
      <c r="D15" s="2">
        <v>56525343.000000007</v>
      </c>
      <c r="E15" s="2"/>
      <c r="F15" s="2">
        <v>31419190</v>
      </c>
      <c r="G15" s="2"/>
      <c r="H15" s="2">
        <v>175758403.99999997</v>
      </c>
      <c r="I15" s="2"/>
      <c r="J15" s="2">
        <v>0</v>
      </c>
      <c r="K15" s="2"/>
      <c r="L15" s="1">
        <f>B15+D15+F15+H15+J15</f>
        <v>347643044</v>
      </c>
      <c r="M15" s="13">
        <f>C15+E15+G15+I15+K15</f>
        <v>0</v>
      </c>
      <c r="N15" s="14">
        <f>L15+M15</f>
        <v>347643044</v>
      </c>
      <c r="P15" s="3" t="s">
        <v>12</v>
      </c>
      <c r="Q15" s="2">
        <v>19106</v>
      </c>
      <c r="R15" s="2">
        <v>0</v>
      </c>
      <c r="S15" s="2">
        <v>10338</v>
      </c>
      <c r="T15" s="2">
        <v>0</v>
      </c>
      <c r="U15" s="2">
        <v>5198</v>
      </c>
      <c r="V15" s="2">
        <v>0</v>
      </c>
      <c r="W15" s="2">
        <v>46195</v>
      </c>
      <c r="X15" s="2">
        <v>0</v>
      </c>
      <c r="Y15" s="2">
        <v>3280</v>
      </c>
      <c r="Z15" s="2">
        <v>0</v>
      </c>
      <c r="AA15" s="1">
        <f>Q15+S15+U15+W15+Y15</f>
        <v>84117</v>
      </c>
      <c r="AB15" s="13">
        <f>R15+T15+V15+X15+Z15</f>
        <v>0</v>
      </c>
      <c r="AC15" s="14">
        <f>AA15+AB15</f>
        <v>84117</v>
      </c>
      <c r="AE15" s="3" t="s">
        <v>12</v>
      </c>
      <c r="AF15" s="2">
        <f>IFERROR(B15/Q15, "N.A.")</f>
        <v>4393.3898775253874</v>
      </c>
      <c r="AG15" s="2" t="str">
        <f t="shared" ref="AG15:AR19" si="0">IFERROR(C15/R15, "N.A.")</f>
        <v>N.A.</v>
      </c>
      <c r="AH15" s="2">
        <f t="shared" si="0"/>
        <v>5467.7251886244931</v>
      </c>
      <c r="AI15" s="2" t="str">
        <f t="shared" si="0"/>
        <v>N.A.</v>
      </c>
      <c r="AJ15" s="2">
        <f t="shared" si="0"/>
        <v>6044.4767218160832</v>
      </c>
      <c r="AK15" s="2" t="str">
        <f t="shared" si="0"/>
        <v>N.A.</v>
      </c>
      <c r="AL15" s="2">
        <f t="shared" si="0"/>
        <v>3804.7062236172737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4132.8511953588459</v>
      </c>
      <c r="AQ15" s="13" t="str">
        <f t="shared" si="0"/>
        <v>N.A.</v>
      </c>
      <c r="AR15" s="14">
        <f t="shared" si="0"/>
        <v>4132.8511953588459</v>
      </c>
    </row>
    <row r="16" spans="1:44" ht="15" customHeight="1" thickBot="1" x14ac:dyDescent="0.3">
      <c r="A16" s="3" t="s">
        <v>13</v>
      </c>
      <c r="B16" s="2">
        <v>45929689.99999997</v>
      </c>
      <c r="C16" s="2">
        <v>6462500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45929689.99999997</v>
      </c>
      <c r="M16" s="13">
        <f t="shared" si="1"/>
        <v>6462500</v>
      </c>
      <c r="N16" s="14">
        <f t="shared" ref="N16:N18" si="2">L16+M16</f>
        <v>52392189.99999997</v>
      </c>
      <c r="P16" s="3" t="s">
        <v>13</v>
      </c>
      <c r="Q16" s="2">
        <v>13754</v>
      </c>
      <c r="R16" s="2">
        <v>1017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13754</v>
      </c>
      <c r="AB16" s="13">
        <f t="shared" si="3"/>
        <v>1017</v>
      </c>
      <c r="AC16" s="14">
        <f t="shared" ref="AC16:AC18" si="4">AA16+AB16</f>
        <v>14771</v>
      </c>
      <c r="AE16" s="3" t="s">
        <v>13</v>
      </c>
      <c r="AF16" s="2">
        <f t="shared" ref="AF16:AF19" si="5">IFERROR(B16/Q16, "N.A.")</f>
        <v>3339.3696379235112</v>
      </c>
      <c r="AG16" s="2">
        <f t="shared" si="0"/>
        <v>6354.4739429695182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3339.3696379235112</v>
      </c>
      <c r="AQ16" s="13">
        <f t="shared" si="0"/>
        <v>6354.4739429695182</v>
      </c>
      <c r="AR16" s="14">
        <f t="shared" si="0"/>
        <v>3546.9629679777922</v>
      </c>
    </row>
    <row r="17" spans="1:44" ht="15" customHeight="1" thickBot="1" x14ac:dyDescent="0.3">
      <c r="A17" s="3" t="s">
        <v>14</v>
      </c>
      <c r="B17" s="2">
        <v>182349686.99999982</v>
      </c>
      <c r="C17" s="2">
        <v>1039791125.0000002</v>
      </c>
      <c r="D17" s="2">
        <v>50760768.000000007</v>
      </c>
      <c r="E17" s="2">
        <v>14847379.999999998</v>
      </c>
      <c r="F17" s="2"/>
      <c r="G17" s="2">
        <v>51823690.000000022</v>
      </c>
      <c r="H17" s="2"/>
      <c r="I17" s="2">
        <v>36649500.000000015</v>
      </c>
      <c r="J17" s="2">
        <v>0</v>
      </c>
      <c r="K17" s="2"/>
      <c r="L17" s="1">
        <f t="shared" si="1"/>
        <v>233110454.99999982</v>
      </c>
      <c r="M17" s="13">
        <f t="shared" si="1"/>
        <v>1143111695.0000002</v>
      </c>
      <c r="N17" s="14">
        <f t="shared" si="2"/>
        <v>1376222150</v>
      </c>
      <c r="P17" s="3" t="s">
        <v>14</v>
      </c>
      <c r="Q17" s="2">
        <v>41403</v>
      </c>
      <c r="R17" s="2">
        <v>193537</v>
      </c>
      <c r="S17" s="2">
        <v>9059</v>
      </c>
      <c r="T17" s="2">
        <v>2714</v>
      </c>
      <c r="U17" s="2">
        <v>0</v>
      </c>
      <c r="V17" s="2">
        <v>7235</v>
      </c>
      <c r="W17" s="2">
        <v>0</v>
      </c>
      <c r="X17" s="2">
        <v>8887</v>
      </c>
      <c r="Y17" s="2">
        <v>4326</v>
      </c>
      <c r="Z17" s="2">
        <v>0</v>
      </c>
      <c r="AA17" s="1">
        <f t="shared" si="3"/>
        <v>54788</v>
      </c>
      <c r="AB17" s="13">
        <f t="shared" si="3"/>
        <v>212373</v>
      </c>
      <c r="AC17" s="14">
        <f t="shared" si="4"/>
        <v>267161</v>
      </c>
      <c r="AE17" s="3" t="s">
        <v>14</v>
      </c>
      <c r="AF17" s="2">
        <f t="shared" si="5"/>
        <v>4404.2626621259287</v>
      </c>
      <c r="AG17" s="2">
        <f t="shared" si="0"/>
        <v>5372.5702320486535</v>
      </c>
      <c r="AH17" s="2">
        <f t="shared" si="0"/>
        <v>5603.3522463848112</v>
      </c>
      <c r="AI17" s="2">
        <f t="shared" si="0"/>
        <v>5470.663227708179</v>
      </c>
      <c r="AJ17" s="2" t="str">
        <f t="shared" si="0"/>
        <v>N.A.</v>
      </c>
      <c r="AK17" s="2">
        <f t="shared" si="0"/>
        <v>7162.9149965445777</v>
      </c>
      <c r="AL17" s="2" t="str">
        <f t="shared" si="0"/>
        <v>N.A.</v>
      </c>
      <c r="AM17" s="2">
        <f t="shared" si="0"/>
        <v>4123.945088331272</v>
      </c>
      <c r="AN17" s="2">
        <f t="shared" si="0"/>
        <v>0</v>
      </c>
      <c r="AO17" s="2" t="str">
        <f t="shared" si="0"/>
        <v>N.A.</v>
      </c>
      <c r="AP17" s="15">
        <f t="shared" si="0"/>
        <v>4254.7721216324708</v>
      </c>
      <c r="AQ17" s="13">
        <f t="shared" si="0"/>
        <v>5382.5660276965536</v>
      </c>
      <c r="AR17" s="14">
        <f t="shared" si="0"/>
        <v>5151.283870025939</v>
      </c>
    </row>
    <row r="18" spans="1:44" ht="15" customHeight="1" thickBot="1" x14ac:dyDescent="0.3">
      <c r="A18" s="3" t="s">
        <v>15</v>
      </c>
      <c r="B18" s="2">
        <v>1804280</v>
      </c>
      <c r="C18" s="2">
        <v>681980</v>
      </c>
      <c r="D18" s="2">
        <v>802380</v>
      </c>
      <c r="E18" s="2"/>
      <c r="F18" s="2"/>
      <c r="G18" s="2">
        <v>870750</v>
      </c>
      <c r="H18" s="2">
        <v>615359.99999999988</v>
      </c>
      <c r="I18" s="2"/>
      <c r="J18" s="2">
        <v>0</v>
      </c>
      <c r="K18" s="2"/>
      <c r="L18" s="1">
        <f t="shared" si="1"/>
        <v>3222020</v>
      </c>
      <c r="M18" s="13">
        <f t="shared" si="1"/>
        <v>1552730</v>
      </c>
      <c r="N18" s="14">
        <f t="shared" si="2"/>
        <v>4774750</v>
      </c>
      <c r="P18" s="3" t="s">
        <v>15</v>
      </c>
      <c r="Q18" s="2">
        <v>396</v>
      </c>
      <c r="R18" s="2">
        <v>122</v>
      </c>
      <c r="S18" s="2">
        <v>266</v>
      </c>
      <c r="T18" s="2">
        <v>0</v>
      </c>
      <c r="U18" s="2">
        <v>0</v>
      </c>
      <c r="V18" s="2">
        <v>135</v>
      </c>
      <c r="W18" s="2">
        <v>679</v>
      </c>
      <c r="X18" s="2">
        <v>0</v>
      </c>
      <c r="Y18" s="2">
        <v>392</v>
      </c>
      <c r="Z18" s="2">
        <v>0</v>
      </c>
      <c r="AA18" s="1">
        <f t="shared" si="3"/>
        <v>1733</v>
      </c>
      <c r="AB18" s="13">
        <f t="shared" si="3"/>
        <v>257</v>
      </c>
      <c r="AC18" s="17">
        <f t="shared" si="4"/>
        <v>1990</v>
      </c>
      <c r="AE18" s="3" t="s">
        <v>15</v>
      </c>
      <c r="AF18" s="2">
        <f t="shared" si="5"/>
        <v>4556.2626262626263</v>
      </c>
      <c r="AG18" s="2">
        <f t="shared" si="0"/>
        <v>5590</v>
      </c>
      <c r="AH18" s="2">
        <f t="shared" si="0"/>
        <v>3016.4661654135339</v>
      </c>
      <c r="AI18" s="2" t="str">
        <f t="shared" si="0"/>
        <v>N.A.</v>
      </c>
      <c r="AJ18" s="2" t="str">
        <f t="shared" si="0"/>
        <v>N.A.</v>
      </c>
      <c r="AK18" s="2">
        <f t="shared" si="0"/>
        <v>6450</v>
      </c>
      <c r="AL18" s="2">
        <f t="shared" si="0"/>
        <v>906.27393225331355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1859.2152336987883</v>
      </c>
      <c r="AQ18" s="13">
        <f t="shared" si="0"/>
        <v>6041.7509727626457</v>
      </c>
      <c r="AR18" s="14">
        <f t="shared" si="0"/>
        <v>2399.3718592964824</v>
      </c>
    </row>
    <row r="19" spans="1:44" ht="15" customHeight="1" thickBot="1" x14ac:dyDescent="0.3">
      <c r="A19" s="4" t="s">
        <v>16</v>
      </c>
      <c r="B19" s="2">
        <v>314023764.00000024</v>
      </c>
      <c r="C19" s="2">
        <v>1046935604.999998</v>
      </c>
      <c r="D19" s="2">
        <v>108088490.99999997</v>
      </c>
      <c r="E19" s="2">
        <v>14847379.999999998</v>
      </c>
      <c r="F19" s="2">
        <v>31419190</v>
      </c>
      <c r="G19" s="2">
        <v>52694440</v>
      </c>
      <c r="H19" s="2">
        <v>176373763.99999985</v>
      </c>
      <c r="I19" s="2">
        <v>36649500.000000015</v>
      </c>
      <c r="J19" s="2">
        <v>0</v>
      </c>
      <c r="K19" s="2"/>
      <c r="L19" s="1">
        <f t="shared" ref="L19" si="6">B19+D19+F19+H19+J19</f>
        <v>629905209.00000012</v>
      </c>
      <c r="M19" s="13">
        <f t="shared" ref="M19" si="7">C19+E19+G19+I19+K19</f>
        <v>1151126924.9999981</v>
      </c>
      <c r="N19" s="17">
        <f t="shared" ref="N19" si="8">L19+M19</f>
        <v>1781032133.9999981</v>
      </c>
      <c r="P19" s="4" t="s">
        <v>16</v>
      </c>
      <c r="Q19" s="2">
        <v>74659</v>
      </c>
      <c r="R19" s="2">
        <v>194676</v>
      </c>
      <c r="S19" s="2">
        <v>19663</v>
      </c>
      <c r="T19" s="2">
        <v>2714</v>
      </c>
      <c r="U19" s="2">
        <v>5198</v>
      </c>
      <c r="V19" s="2">
        <v>7370</v>
      </c>
      <c r="W19" s="2">
        <v>46874</v>
      </c>
      <c r="X19" s="2">
        <v>8887</v>
      </c>
      <c r="Y19" s="2">
        <v>7998</v>
      </c>
      <c r="Z19" s="2">
        <v>0</v>
      </c>
      <c r="AA19" s="1">
        <f t="shared" ref="AA19" si="9">Q19+S19+U19+W19+Y19</f>
        <v>154392</v>
      </c>
      <c r="AB19" s="13">
        <f t="shared" ref="AB19" si="10">R19+T19+V19+X19+Z19</f>
        <v>213647</v>
      </c>
      <c r="AC19" s="14">
        <f t="shared" ref="AC19" si="11">AA19+AB19</f>
        <v>368039</v>
      </c>
      <c r="AE19" s="4" t="s">
        <v>16</v>
      </c>
      <c r="AF19" s="2">
        <f t="shared" si="5"/>
        <v>4206.1072878018758</v>
      </c>
      <c r="AG19" s="2">
        <f t="shared" si="0"/>
        <v>5377.8360198483533</v>
      </c>
      <c r="AH19" s="2">
        <f t="shared" si="0"/>
        <v>5497.0498398006393</v>
      </c>
      <c r="AI19" s="2">
        <f t="shared" si="0"/>
        <v>5470.663227708179</v>
      </c>
      <c r="AJ19" s="2">
        <f t="shared" si="0"/>
        <v>6044.4767218160832</v>
      </c>
      <c r="AK19" s="2">
        <f t="shared" si="0"/>
        <v>7149.8561736770689</v>
      </c>
      <c r="AL19" s="2">
        <f t="shared" si="0"/>
        <v>3762.7205700388245</v>
      </c>
      <c r="AM19" s="2">
        <f t="shared" si="0"/>
        <v>4123.945088331272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4079.9083436965652</v>
      </c>
      <c r="AQ19" s="13">
        <f t="shared" ref="AQ19" si="13">IFERROR(M19/AB19, "N.A.")</f>
        <v>5387.9854385973031</v>
      </c>
      <c r="AR19" s="14">
        <f t="shared" ref="AR19" si="14">IFERROR(N19/AC19, "N.A.")</f>
        <v>4839.2483785685708</v>
      </c>
    </row>
    <row r="20" spans="1:44" ht="15" customHeight="1" thickBot="1" x14ac:dyDescent="0.3">
      <c r="A20" s="5" t="s">
        <v>0</v>
      </c>
      <c r="B20" s="24">
        <f>B19+C19</f>
        <v>1360959368.9999981</v>
      </c>
      <c r="C20" s="26"/>
      <c r="D20" s="24">
        <f>D19+E19</f>
        <v>122935870.99999997</v>
      </c>
      <c r="E20" s="26"/>
      <c r="F20" s="24">
        <f>F19+G19</f>
        <v>84113630</v>
      </c>
      <c r="G20" s="26"/>
      <c r="H20" s="24">
        <f>H19+I19</f>
        <v>213023263.99999988</v>
      </c>
      <c r="I20" s="26"/>
      <c r="J20" s="24">
        <f>J19+K19</f>
        <v>0</v>
      </c>
      <c r="K20" s="26"/>
      <c r="L20" s="24">
        <f>L19+M19</f>
        <v>1781032133.9999981</v>
      </c>
      <c r="M20" s="25"/>
      <c r="N20" s="18">
        <f>B20+D20+F20+H20+J20</f>
        <v>1781032133.9999981</v>
      </c>
      <c r="P20" s="5" t="s">
        <v>0</v>
      </c>
      <c r="Q20" s="24">
        <f>Q19+R19</f>
        <v>269335</v>
      </c>
      <c r="R20" s="26"/>
      <c r="S20" s="24">
        <f>S19+T19</f>
        <v>22377</v>
      </c>
      <c r="T20" s="26"/>
      <c r="U20" s="24">
        <f>U19+V19</f>
        <v>12568</v>
      </c>
      <c r="V20" s="26"/>
      <c r="W20" s="24">
        <f>W19+X19</f>
        <v>55761</v>
      </c>
      <c r="X20" s="26"/>
      <c r="Y20" s="24">
        <f>Y19+Z19</f>
        <v>7998</v>
      </c>
      <c r="Z20" s="26"/>
      <c r="AA20" s="24">
        <f>AA19+AB19</f>
        <v>368039</v>
      </c>
      <c r="AB20" s="26"/>
      <c r="AC20" s="19">
        <f>Q20+S20+U20+W20+Y20</f>
        <v>368039</v>
      </c>
      <c r="AE20" s="5" t="s">
        <v>0</v>
      </c>
      <c r="AF20" s="27">
        <f>IFERROR(B20/Q20,"N.A.")</f>
        <v>5053.0356953236605</v>
      </c>
      <c r="AG20" s="28"/>
      <c r="AH20" s="27">
        <f>IFERROR(D20/S20,"N.A.")</f>
        <v>5493.8495330026353</v>
      </c>
      <c r="AI20" s="28"/>
      <c r="AJ20" s="27">
        <f>IFERROR(F20/U20,"N.A.")</f>
        <v>6692.6822087842138</v>
      </c>
      <c r="AK20" s="28"/>
      <c r="AL20" s="27">
        <f>IFERROR(H20/W20,"N.A.")</f>
        <v>3820.2913147181703</v>
      </c>
      <c r="AM20" s="28"/>
      <c r="AN20" s="27">
        <f>IFERROR(J20/Y20,"N.A.")</f>
        <v>0</v>
      </c>
      <c r="AO20" s="28"/>
      <c r="AP20" s="27">
        <f>IFERROR(L20/AA20,"N.A.")</f>
        <v>4839.2483785685708</v>
      </c>
      <c r="AQ20" s="28"/>
      <c r="AR20" s="16">
        <f>IFERROR(N20/AC20, "N.A.")</f>
        <v>4839.2483785685708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74701199.99999997</v>
      </c>
      <c r="C27" s="2"/>
      <c r="D27" s="2">
        <v>56525343.000000007</v>
      </c>
      <c r="E27" s="2"/>
      <c r="F27" s="2">
        <v>27637810</v>
      </c>
      <c r="G27" s="2"/>
      <c r="H27" s="2">
        <v>124749222.00000003</v>
      </c>
      <c r="I27" s="2"/>
      <c r="J27" s="2">
        <v>0</v>
      </c>
      <c r="K27" s="2"/>
      <c r="L27" s="1">
        <f>B27+D27+F27+H27+J27</f>
        <v>283613575</v>
      </c>
      <c r="M27" s="13">
        <f>C27+E27+G27+I27+K27</f>
        <v>0</v>
      </c>
      <c r="N27" s="14">
        <f>L27+M27</f>
        <v>283613575</v>
      </c>
      <c r="P27" s="3" t="s">
        <v>12</v>
      </c>
      <c r="Q27" s="2">
        <v>16307</v>
      </c>
      <c r="R27" s="2">
        <v>0</v>
      </c>
      <c r="S27" s="2">
        <v>10338</v>
      </c>
      <c r="T27" s="2">
        <v>0</v>
      </c>
      <c r="U27" s="2">
        <v>4472</v>
      </c>
      <c r="V27" s="2">
        <v>0</v>
      </c>
      <c r="W27" s="2">
        <v>24797</v>
      </c>
      <c r="X27" s="2">
        <v>0</v>
      </c>
      <c r="Y27" s="2">
        <v>741</v>
      </c>
      <c r="Z27" s="2">
        <v>0</v>
      </c>
      <c r="AA27" s="1">
        <f>Q27+S27+U27+W27+Y27</f>
        <v>56655</v>
      </c>
      <c r="AB27" s="13">
        <f>R27+T27+V27+X27+Z27</f>
        <v>0</v>
      </c>
      <c r="AC27" s="14">
        <f>AA27+AB27</f>
        <v>56655</v>
      </c>
      <c r="AE27" s="3" t="s">
        <v>12</v>
      </c>
      <c r="AF27" s="2">
        <f>IFERROR(B27/Q27, "N.A.")</f>
        <v>4580.9284356411335</v>
      </c>
      <c r="AG27" s="2" t="str">
        <f t="shared" ref="AG27:AR31" si="15">IFERROR(C27/R27, "N.A.")</f>
        <v>N.A.</v>
      </c>
      <c r="AH27" s="2">
        <f t="shared" si="15"/>
        <v>5467.7251886244931</v>
      </c>
      <c r="AI27" s="2" t="str">
        <f t="shared" si="15"/>
        <v>N.A.</v>
      </c>
      <c r="AJ27" s="2">
        <f t="shared" si="15"/>
        <v>6180.1900715563506</v>
      </c>
      <c r="AK27" s="2" t="str">
        <f t="shared" si="15"/>
        <v>N.A.</v>
      </c>
      <c r="AL27" s="2">
        <f t="shared" si="15"/>
        <v>5030.819131346535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5005.9760833112696</v>
      </c>
      <c r="AQ27" s="13" t="str">
        <f t="shared" si="15"/>
        <v>N.A.</v>
      </c>
      <c r="AR27" s="14">
        <f t="shared" si="15"/>
        <v>5005.9760833112696</v>
      </c>
    </row>
    <row r="28" spans="1:44" ht="15" customHeight="1" thickBot="1" x14ac:dyDescent="0.3">
      <c r="A28" s="3" t="s">
        <v>13</v>
      </c>
      <c r="B28" s="2">
        <v>4867030</v>
      </c>
      <c r="C28" s="2">
        <v>1846400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4867030</v>
      </c>
      <c r="M28" s="13">
        <f t="shared" si="16"/>
        <v>1846400</v>
      </c>
      <c r="N28" s="14">
        <f t="shared" ref="N28:N30" si="17">L28+M28</f>
        <v>6713430</v>
      </c>
      <c r="P28" s="3" t="s">
        <v>13</v>
      </c>
      <c r="Q28" s="2">
        <v>930</v>
      </c>
      <c r="R28" s="2">
        <v>271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930</v>
      </c>
      <c r="AB28" s="13">
        <f t="shared" si="18"/>
        <v>271</v>
      </c>
      <c r="AC28" s="14">
        <f t="shared" ref="AC28:AC30" si="19">AA28+AB28</f>
        <v>1201</v>
      </c>
      <c r="AE28" s="3" t="s">
        <v>13</v>
      </c>
      <c r="AF28" s="2">
        <f t="shared" ref="AF28:AF31" si="20">IFERROR(B28/Q28, "N.A.")</f>
        <v>5233.3655913978491</v>
      </c>
      <c r="AG28" s="2">
        <f t="shared" si="15"/>
        <v>6813.2841328413288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5233.3655913978491</v>
      </c>
      <c r="AQ28" s="13">
        <f t="shared" si="15"/>
        <v>6813.2841328413288</v>
      </c>
      <c r="AR28" s="14">
        <f t="shared" si="15"/>
        <v>5589.8667776852626</v>
      </c>
    </row>
    <row r="29" spans="1:44" ht="15" customHeight="1" thickBot="1" x14ac:dyDescent="0.3">
      <c r="A29" s="3" t="s">
        <v>14</v>
      </c>
      <c r="B29" s="2">
        <v>117021778.99999996</v>
      </c>
      <c r="C29" s="2">
        <v>668770260.00000048</v>
      </c>
      <c r="D29" s="2">
        <v>35031605.999999993</v>
      </c>
      <c r="E29" s="2">
        <v>8345500.0000000019</v>
      </c>
      <c r="F29" s="2"/>
      <c r="G29" s="2">
        <v>48900499.999999993</v>
      </c>
      <c r="H29" s="2"/>
      <c r="I29" s="2">
        <v>24836390</v>
      </c>
      <c r="J29" s="2">
        <v>0</v>
      </c>
      <c r="K29" s="2"/>
      <c r="L29" s="1">
        <f t="shared" si="16"/>
        <v>152053384.99999994</v>
      </c>
      <c r="M29" s="13">
        <f t="shared" si="16"/>
        <v>750852650.00000048</v>
      </c>
      <c r="N29" s="14">
        <f t="shared" si="17"/>
        <v>902906035.00000048</v>
      </c>
      <c r="P29" s="3" t="s">
        <v>14</v>
      </c>
      <c r="Q29" s="2">
        <v>23933</v>
      </c>
      <c r="R29" s="2">
        <v>123553</v>
      </c>
      <c r="S29" s="2">
        <v>6231</v>
      </c>
      <c r="T29" s="2">
        <v>1614</v>
      </c>
      <c r="U29" s="2">
        <v>0</v>
      </c>
      <c r="V29" s="2">
        <v>5547</v>
      </c>
      <c r="W29" s="2">
        <v>0</v>
      </c>
      <c r="X29" s="2">
        <v>5312</v>
      </c>
      <c r="Y29" s="2">
        <v>1241</v>
      </c>
      <c r="Z29" s="2">
        <v>0</v>
      </c>
      <c r="AA29" s="1">
        <f t="shared" si="18"/>
        <v>31405</v>
      </c>
      <c r="AB29" s="13">
        <f t="shared" si="18"/>
        <v>136026</v>
      </c>
      <c r="AC29" s="14">
        <f t="shared" si="19"/>
        <v>167431</v>
      </c>
      <c r="AE29" s="3" t="s">
        <v>14</v>
      </c>
      <c r="AF29" s="2">
        <f t="shared" si="20"/>
        <v>4889.5574729453037</v>
      </c>
      <c r="AG29" s="2">
        <f t="shared" si="15"/>
        <v>5412.8208946767827</v>
      </c>
      <c r="AH29" s="2">
        <f t="shared" si="15"/>
        <v>5622.1482908040434</v>
      </c>
      <c r="AI29" s="2">
        <f t="shared" si="15"/>
        <v>5170.6939281288733</v>
      </c>
      <c r="AJ29" s="2" t="str">
        <f t="shared" si="15"/>
        <v>N.A.</v>
      </c>
      <c r="AK29" s="2">
        <f t="shared" si="15"/>
        <v>8815.6661258337826</v>
      </c>
      <c r="AL29" s="2" t="str">
        <f t="shared" si="15"/>
        <v>N.A.</v>
      </c>
      <c r="AM29" s="2">
        <f t="shared" si="15"/>
        <v>4675.5252259036142</v>
      </c>
      <c r="AN29" s="2">
        <f t="shared" si="15"/>
        <v>0</v>
      </c>
      <c r="AO29" s="2" t="str">
        <f t="shared" si="15"/>
        <v>N.A.</v>
      </c>
      <c r="AP29" s="15">
        <f t="shared" si="15"/>
        <v>4841.6935201401029</v>
      </c>
      <c r="AQ29" s="13">
        <f t="shared" si="15"/>
        <v>5519.9200888065552</v>
      </c>
      <c r="AR29" s="14">
        <f t="shared" si="15"/>
        <v>5392.7052636608541</v>
      </c>
    </row>
    <row r="30" spans="1:44" ht="15" customHeight="1" thickBot="1" x14ac:dyDescent="0.3">
      <c r="A30" s="3" t="s">
        <v>15</v>
      </c>
      <c r="B30" s="2">
        <v>1804280</v>
      </c>
      <c r="C30" s="2">
        <v>681980</v>
      </c>
      <c r="D30" s="2">
        <v>802380</v>
      </c>
      <c r="E30" s="2"/>
      <c r="F30" s="2"/>
      <c r="G30" s="2">
        <v>870750</v>
      </c>
      <c r="H30" s="2">
        <v>615359.99999999988</v>
      </c>
      <c r="I30" s="2"/>
      <c r="J30" s="2">
        <v>0</v>
      </c>
      <c r="K30" s="2"/>
      <c r="L30" s="1">
        <f t="shared" si="16"/>
        <v>3222020</v>
      </c>
      <c r="M30" s="13">
        <f t="shared" si="16"/>
        <v>1552730</v>
      </c>
      <c r="N30" s="14">
        <f t="shared" si="17"/>
        <v>4774750</v>
      </c>
      <c r="P30" s="3" t="s">
        <v>15</v>
      </c>
      <c r="Q30" s="2">
        <v>396</v>
      </c>
      <c r="R30" s="2">
        <v>122</v>
      </c>
      <c r="S30" s="2">
        <v>266</v>
      </c>
      <c r="T30" s="2">
        <v>0</v>
      </c>
      <c r="U30" s="2">
        <v>0</v>
      </c>
      <c r="V30" s="2">
        <v>135</v>
      </c>
      <c r="W30" s="2">
        <v>679</v>
      </c>
      <c r="X30" s="2">
        <v>0</v>
      </c>
      <c r="Y30" s="2">
        <v>392</v>
      </c>
      <c r="Z30" s="2">
        <v>0</v>
      </c>
      <c r="AA30" s="1">
        <f t="shared" si="18"/>
        <v>1733</v>
      </c>
      <c r="AB30" s="13">
        <f t="shared" si="18"/>
        <v>257</v>
      </c>
      <c r="AC30" s="17">
        <f t="shared" si="19"/>
        <v>1990</v>
      </c>
      <c r="AE30" s="3" t="s">
        <v>15</v>
      </c>
      <c r="AF30" s="2">
        <f t="shared" si="20"/>
        <v>4556.2626262626263</v>
      </c>
      <c r="AG30" s="2">
        <f t="shared" si="15"/>
        <v>5590</v>
      </c>
      <c r="AH30" s="2">
        <f t="shared" si="15"/>
        <v>3016.4661654135339</v>
      </c>
      <c r="AI30" s="2" t="str">
        <f t="shared" si="15"/>
        <v>N.A.</v>
      </c>
      <c r="AJ30" s="2" t="str">
        <f t="shared" si="15"/>
        <v>N.A.</v>
      </c>
      <c r="AK30" s="2">
        <f t="shared" si="15"/>
        <v>6450</v>
      </c>
      <c r="AL30" s="2">
        <f t="shared" si="15"/>
        <v>906.27393225331355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1859.2152336987883</v>
      </c>
      <c r="AQ30" s="13">
        <f t="shared" si="15"/>
        <v>6041.7509727626457</v>
      </c>
      <c r="AR30" s="14">
        <f t="shared" si="15"/>
        <v>2399.3718592964824</v>
      </c>
    </row>
    <row r="31" spans="1:44" ht="15" customHeight="1" thickBot="1" x14ac:dyDescent="0.3">
      <c r="A31" s="4" t="s">
        <v>16</v>
      </c>
      <c r="B31" s="2">
        <v>198394289</v>
      </c>
      <c r="C31" s="2">
        <v>671298639.99999928</v>
      </c>
      <c r="D31" s="2">
        <v>92359329</v>
      </c>
      <c r="E31" s="2">
        <v>8345500.0000000019</v>
      </c>
      <c r="F31" s="2">
        <v>27637810</v>
      </c>
      <c r="G31" s="2">
        <v>49771249.999999993</v>
      </c>
      <c r="H31" s="2">
        <v>125364582.0000001</v>
      </c>
      <c r="I31" s="2">
        <v>24836390</v>
      </c>
      <c r="J31" s="2">
        <v>0</v>
      </c>
      <c r="K31" s="2"/>
      <c r="L31" s="1">
        <f t="shared" ref="L31" si="21">B31+D31+F31+H31+J31</f>
        <v>443756010.00000012</v>
      </c>
      <c r="M31" s="13">
        <f t="shared" ref="M31" si="22">C31+E31+G31+I31+K31</f>
        <v>754251779.99999928</v>
      </c>
      <c r="N31" s="17">
        <f t="shared" ref="N31" si="23">L31+M31</f>
        <v>1198007789.9999995</v>
      </c>
      <c r="P31" s="4" t="s">
        <v>16</v>
      </c>
      <c r="Q31" s="2">
        <v>41566</v>
      </c>
      <c r="R31" s="2">
        <v>123946</v>
      </c>
      <c r="S31" s="2">
        <v>16835</v>
      </c>
      <c r="T31" s="2">
        <v>1614</v>
      </c>
      <c r="U31" s="2">
        <v>4472</v>
      </c>
      <c r="V31" s="2">
        <v>5682</v>
      </c>
      <c r="W31" s="2">
        <v>25476</v>
      </c>
      <c r="X31" s="2">
        <v>5312</v>
      </c>
      <c r="Y31" s="2">
        <v>2374</v>
      </c>
      <c r="Z31" s="2">
        <v>0</v>
      </c>
      <c r="AA31" s="1">
        <f t="shared" ref="AA31" si="24">Q31+S31+U31+W31+Y31</f>
        <v>90723</v>
      </c>
      <c r="AB31" s="13">
        <f t="shared" ref="AB31" si="25">R31+T31+V31+X31+Z31</f>
        <v>136554</v>
      </c>
      <c r="AC31" s="14">
        <f t="shared" ref="AC31" si="26">AA31+AB31</f>
        <v>227277</v>
      </c>
      <c r="AE31" s="4" t="s">
        <v>16</v>
      </c>
      <c r="AF31" s="2">
        <f t="shared" si="20"/>
        <v>4772.9944906895062</v>
      </c>
      <c r="AG31" s="2">
        <f t="shared" si="15"/>
        <v>5416.0573152824563</v>
      </c>
      <c r="AH31" s="2">
        <f t="shared" si="15"/>
        <v>5486.1496287496284</v>
      </c>
      <c r="AI31" s="2">
        <f t="shared" si="15"/>
        <v>5170.6939281288733</v>
      </c>
      <c r="AJ31" s="2">
        <f t="shared" si="15"/>
        <v>6180.1900715563506</v>
      </c>
      <c r="AK31" s="2">
        <f t="shared" si="15"/>
        <v>8759.4596972896852</v>
      </c>
      <c r="AL31" s="2">
        <f t="shared" si="15"/>
        <v>4920.8895430993916</v>
      </c>
      <c r="AM31" s="2">
        <f t="shared" si="15"/>
        <v>4675.5252259036142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4891.3286597665438</v>
      </c>
      <c r="AQ31" s="13">
        <f t="shared" ref="AQ31" si="28">IFERROR(M31/AB31, "N.A.")</f>
        <v>5523.4689573355545</v>
      </c>
      <c r="AR31" s="14">
        <f t="shared" ref="AR31" si="29">IFERROR(N31/AC31, "N.A.")</f>
        <v>5271.1351786586392</v>
      </c>
    </row>
    <row r="32" spans="1:44" ht="15" customHeight="1" thickBot="1" x14ac:dyDescent="0.3">
      <c r="A32" s="5" t="s">
        <v>0</v>
      </c>
      <c r="B32" s="24">
        <f>B31+C31</f>
        <v>869692928.99999928</v>
      </c>
      <c r="C32" s="26"/>
      <c r="D32" s="24">
        <f>D31+E31</f>
        <v>100704829</v>
      </c>
      <c r="E32" s="26"/>
      <c r="F32" s="24">
        <f>F31+G31</f>
        <v>77409060</v>
      </c>
      <c r="G32" s="26"/>
      <c r="H32" s="24">
        <f>H31+I31</f>
        <v>150200972.00000012</v>
      </c>
      <c r="I32" s="26"/>
      <c r="J32" s="24">
        <f>J31+K31</f>
        <v>0</v>
      </c>
      <c r="K32" s="26"/>
      <c r="L32" s="24">
        <f>L31+M31</f>
        <v>1198007789.9999995</v>
      </c>
      <c r="M32" s="25"/>
      <c r="N32" s="18">
        <f>B32+D32+F32+H32+J32</f>
        <v>1198007789.9999995</v>
      </c>
      <c r="P32" s="5" t="s">
        <v>0</v>
      </c>
      <c r="Q32" s="24">
        <f>Q31+R31</f>
        <v>165512</v>
      </c>
      <c r="R32" s="26"/>
      <c r="S32" s="24">
        <f>S31+T31</f>
        <v>18449</v>
      </c>
      <c r="T32" s="26"/>
      <c r="U32" s="24">
        <f>U31+V31</f>
        <v>10154</v>
      </c>
      <c r="V32" s="26"/>
      <c r="W32" s="24">
        <f>W31+X31</f>
        <v>30788</v>
      </c>
      <c r="X32" s="26"/>
      <c r="Y32" s="24">
        <f>Y31+Z31</f>
        <v>2374</v>
      </c>
      <c r="Z32" s="26"/>
      <c r="AA32" s="24">
        <f>AA31+AB31</f>
        <v>227277</v>
      </c>
      <c r="AB32" s="26"/>
      <c r="AC32" s="19">
        <f>Q32+S32+U32+W32+Y32</f>
        <v>227277</v>
      </c>
      <c r="AE32" s="5" t="s">
        <v>0</v>
      </c>
      <c r="AF32" s="27">
        <f>IFERROR(B32/Q32,"N.A.")</f>
        <v>5254.5611738121661</v>
      </c>
      <c r="AG32" s="28"/>
      <c r="AH32" s="27">
        <f>IFERROR(D32/S32,"N.A.")</f>
        <v>5458.5521708493688</v>
      </c>
      <c r="AI32" s="28"/>
      <c r="AJ32" s="27">
        <f>IFERROR(F32/U32,"N.A.")</f>
        <v>7623.5040378176091</v>
      </c>
      <c r="AK32" s="28"/>
      <c r="AL32" s="27">
        <f>IFERROR(H32/W32,"N.A.")</f>
        <v>4878.555671040669</v>
      </c>
      <c r="AM32" s="28"/>
      <c r="AN32" s="27">
        <f>IFERROR(J32/Y32,"N.A.")</f>
        <v>0</v>
      </c>
      <c r="AO32" s="28"/>
      <c r="AP32" s="27">
        <f>IFERROR(L32/AA32,"N.A.")</f>
        <v>5271.1351786586392</v>
      </c>
      <c r="AQ32" s="28"/>
      <c r="AR32" s="16">
        <f>IFERROR(N32/AC32, "N.A.")</f>
        <v>5271.1351786586392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9238906.9999999981</v>
      </c>
      <c r="C39" s="2"/>
      <c r="D39" s="2"/>
      <c r="E39" s="2"/>
      <c r="F39" s="2">
        <v>3781380</v>
      </c>
      <c r="G39" s="2"/>
      <c r="H39" s="2">
        <v>51009181.999999993</v>
      </c>
      <c r="I39" s="2"/>
      <c r="J39" s="2">
        <v>0</v>
      </c>
      <c r="K39" s="2"/>
      <c r="L39" s="1">
        <f>B39+D39+F39+H39+J39</f>
        <v>64029468.999999993</v>
      </c>
      <c r="M39" s="13">
        <f>C39+E39+G39+I39+K39</f>
        <v>0</v>
      </c>
      <c r="N39" s="14">
        <f>L39+M39</f>
        <v>64029468.999999993</v>
      </c>
      <c r="P39" s="3" t="s">
        <v>12</v>
      </c>
      <c r="Q39" s="2">
        <v>2799</v>
      </c>
      <c r="R39" s="2">
        <v>0</v>
      </c>
      <c r="S39" s="2">
        <v>0</v>
      </c>
      <c r="T39" s="2">
        <v>0</v>
      </c>
      <c r="U39" s="2">
        <v>726</v>
      </c>
      <c r="V39" s="2">
        <v>0</v>
      </c>
      <c r="W39" s="2">
        <v>21398</v>
      </c>
      <c r="X39" s="2">
        <v>0</v>
      </c>
      <c r="Y39" s="2">
        <v>2539</v>
      </c>
      <c r="Z39" s="2">
        <v>0</v>
      </c>
      <c r="AA39" s="1">
        <f>Q39+S39+U39+W39+Y39</f>
        <v>27462</v>
      </c>
      <c r="AB39" s="13">
        <f>R39+T39+V39+X39+Z39</f>
        <v>0</v>
      </c>
      <c r="AC39" s="14">
        <f>AA39+AB39</f>
        <v>27462</v>
      </c>
      <c r="AE39" s="3" t="s">
        <v>12</v>
      </c>
      <c r="AF39" s="2">
        <f>IFERROR(B39/Q39, "N.A.")</f>
        <v>3300.7884958913892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5208.5123966942147</v>
      </c>
      <c r="AK39" s="2" t="str">
        <f t="shared" si="30"/>
        <v>N.A.</v>
      </c>
      <c r="AL39" s="2">
        <f t="shared" si="30"/>
        <v>2383.8294233105894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2331.5661277401496</v>
      </c>
      <c r="AQ39" s="13" t="str">
        <f t="shared" si="30"/>
        <v>N.A.</v>
      </c>
      <c r="AR39" s="14">
        <f t="shared" si="30"/>
        <v>2331.5661277401496</v>
      </c>
    </row>
    <row r="40" spans="1:44" ht="15" customHeight="1" thickBot="1" x14ac:dyDescent="0.3">
      <c r="A40" s="3" t="s">
        <v>13</v>
      </c>
      <c r="B40" s="2">
        <v>41062660</v>
      </c>
      <c r="C40" s="2">
        <v>4616100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41062660</v>
      </c>
      <c r="M40" s="13">
        <f t="shared" si="31"/>
        <v>4616100</v>
      </c>
      <c r="N40" s="14">
        <f t="shared" ref="N40:N42" si="32">L40+M40</f>
        <v>45678760</v>
      </c>
      <c r="P40" s="3" t="s">
        <v>13</v>
      </c>
      <c r="Q40" s="2">
        <v>12824</v>
      </c>
      <c r="R40" s="2">
        <v>746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12824</v>
      </c>
      <c r="AB40" s="13">
        <f t="shared" si="33"/>
        <v>746</v>
      </c>
      <c r="AC40" s="14">
        <f t="shared" ref="AC40:AC42" si="34">AA40+AB40</f>
        <v>13570</v>
      </c>
      <c r="AE40" s="3" t="s">
        <v>13</v>
      </c>
      <c r="AF40" s="2">
        <f t="shared" ref="AF40:AF43" si="35">IFERROR(B40/Q40, "N.A.")</f>
        <v>3202.016531503431</v>
      </c>
      <c r="AG40" s="2">
        <f t="shared" si="30"/>
        <v>6187.8016085790887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3202.016531503431</v>
      </c>
      <c r="AQ40" s="13">
        <f t="shared" si="30"/>
        <v>6187.8016085790887</v>
      </c>
      <c r="AR40" s="14">
        <f t="shared" si="30"/>
        <v>3366.1577008106115</v>
      </c>
    </row>
    <row r="41" spans="1:44" ht="15" customHeight="1" thickBot="1" x14ac:dyDescent="0.3">
      <c r="A41" s="3" t="s">
        <v>14</v>
      </c>
      <c r="B41" s="2">
        <v>65327908</v>
      </c>
      <c r="C41" s="2">
        <v>371020865.00000036</v>
      </c>
      <c r="D41" s="2">
        <v>15729162.000000002</v>
      </c>
      <c r="E41" s="2">
        <v>6501880</v>
      </c>
      <c r="F41" s="2"/>
      <c r="G41" s="2">
        <v>2923190</v>
      </c>
      <c r="H41" s="2"/>
      <c r="I41" s="2">
        <v>11813110</v>
      </c>
      <c r="J41" s="2">
        <v>0</v>
      </c>
      <c r="K41" s="2"/>
      <c r="L41" s="1">
        <f t="shared" si="31"/>
        <v>81057070</v>
      </c>
      <c r="M41" s="13">
        <f t="shared" si="31"/>
        <v>392259045.00000036</v>
      </c>
      <c r="N41" s="14">
        <f t="shared" si="32"/>
        <v>473316115.00000036</v>
      </c>
      <c r="P41" s="3" t="s">
        <v>14</v>
      </c>
      <c r="Q41" s="2">
        <v>17470</v>
      </c>
      <c r="R41" s="2">
        <v>69984</v>
      </c>
      <c r="S41" s="2">
        <v>2828</v>
      </c>
      <c r="T41" s="2">
        <v>1100</v>
      </c>
      <c r="U41" s="2">
        <v>0</v>
      </c>
      <c r="V41" s="2">
        <v>1688</v>
      </c>
      <c r="W41" s="2">
        <v>0</v>
      </c>
      <c r="X41" s="2">
        <v>3575</v>
      </c>
      <c r="Y41" s="2">
        <v>3085</v>
      </c>
      <c r="Z41" s="2">
        <v>0</v>
      </c>
      <c r="AA41" s="1">
        <f t="shared" si="33"/>
        <v>23383</v>
      </c>
      <c r="AB41" s="13">
        <f t="shared" si="33"/>
        <v>76347</v>
      </c>
      <c r="AC41" s="14">
        <f t="shared" si="34"/>
        <v>99730</v>
      </c>
      <c r="AE41" s="3" t="s">
        <v>14</v>
      </c>
      <c r="AF41" s="2">
        <f t="shared" si="35"/>
        <v>3739.4337721808815</v>
      </c>
      <c r="AG41" s="2">
        <f t="shared" si="30"/>
        <v>5301.5098451074582</v>
      </c>
      <c r="AH41" s="2">
        <f t="shared" si="30"/>
        <v>5561.9384724186712</v>
      </c>
      <c r="AI41" s="2">
        <f t="shared" si="30"/>
        <v>5910.8</v>
      </c>
      <c r="AJ41" s="2" t="str">
        <f t="shared" si="30"/>
        <v>N.A.</v>
      </c>
      <c r="AK41" s="2">
        <f t="shared" si="30"/>
        <v>1731.7476303317535</v>
      </c>
      <c r="AL41" s="2" t="str">
        <f t="shared" si="30"/>
        <v>N.A.</v>
      </c>
      <c r="AM41" s="2">
        <f t="shared" si="30"/>
        <v>3304.3664335664334</v>
      </c>
      <c r="AN41" s="2">
        <f t="shared" si="30"/>
        <v>0</v>
      </c>
      <c r="AO41" s="2" t="str">
        <f t="shared" si="30"/>
        <v>N.A.</v>
      </c>
      <c r="AP41" s="15">
        <f t="shared" si="30"/>
        <v>3466.495744771843</v>
      </c>
      <c r="AQ41" s="13">
        <f t="shared" si="30"/>
        <v>5137.8449054972734</v>
      </c>
      <c r="AR41" s="14">
        <f t="shared" si="30"/>
        <v>4745.9752832648182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115629475</v>
      </c>
      <c r="C43" s="2">
        <v>375636965</v>
      </c>
      <c r="D43" s="2">
        <v>15729162.000000002</v>
      </c>
      <c r="E43" s="2">
        <v>6501880</v>
      </c>
      <c r="F43" s="2">
        <v>3781380</v>
      </c>
      <c r="G43" s="2">
        <v>2923190</v>
      </c>
      <c r="H43" s="2">
        <v>51009181.999999993</v>
      </c>
      <c r="I43" s="2">
        <v>11813110</v>
      </c>
      <c r="J43" s="2">
        <v>0</v>
      </c>
      <c r="K43" s="2"/>
      <c r="L43" s="1">
        <f t="shared" ref="L43" si="36">B43+D43+F43+H43+J43</f>
        <v>186149199</v>
      </c>
      <c r="M43" s="13">
        <f t="shared" ref="M43" si="37">C43+E43+G43+I43+K43</f>
        <v>396875145</v>
      </c>
      <c r="N43" s="17">
        <f t="shared" ref="N43" si="38">L43+M43</f>
        <v>583024344</v>
      </c>
      <c r="P43" s="4" t="s">
        <v>16</v>
      </c>
      <c r="Q43" s="2">
        <v>33093</v>
      </c>
      <c r="R43" s="2">
        <v>70730</v>
      </c>
      <c r="S43" s="2">
        <v>2828</v>
      </c>
      <c r="T43" s="2">
        <v>1100</v>
      </c>
      <c r="U43" s="2">
        <v>726</v>
      </c>
      <c r="V43" s="2">
        <v>1688</v>
      </c>
      <c r="W43" s="2">
        <v>21398</v>
      </c>
      <c r="X43" s="2">
        <v>3575</v>
      </c>
      <c r="Y43" s="2">
        <v>5624</v>
      </c>
      <c r="Z43" s="2">
        <v>0</v>
      </c>
      <c r="AA43" s="1">
        <f t="shared" ref="AA43" si="39">Q43+S43+U43+W43+Y43</f>
        <v>63669</v>
      </c>
      <c r="AB43" s="13">
        <f t="shared" ref="AB43" si="40">R43+T43+V43+X43+Z43</f>
        <v>77093</v>
      </c>
      <c r="AC43" s="17">
        <f t="shared" ref="AC43" si="41">AA43+AB43</f>
        <v>140762</v>
      </c>
      <c r="AE43" s="4" t="s">
        <v>16</v>
      </c>
      <c r="AF43" s="2">
        <f t="shared" si="35"/>
        <v>3494.0765418668602</v>
      </c>
      <c r="AG43" s="2">
        <f t="shared" si="30"/>
        <v>5310.8576982892691</v>
      </c>
      <c r="AH43" s="2">
        <f t="shared" si="30"/>
        <v>5561.9384724186712</v>
      </c>
      <c r="AI43" s="2">
        <f t="shared" si="30"/>
        <v>5910.8</v>
      </c>
      <c r="AJ43" s="2">
        <f t="shared" si="30"/>
        <v>5208.5123966942147</v>
      </c>
      <c r="AK43" s="2">
        <f t="shared" si="30"/>
        <v>1731.7476303317535</v>
      </c>
      <c r="AL43" s="2">
        <f t="shared" si="30"/>
        <v>2383.8294233105894</v>
      </c>
      <c r="AM43" s="2">
        <f t="shared" si="30"/>
        <v>3304.3664335664334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2923.7022569853461</v>
      </c>
      <c r="AQ43" s="13">
        <f t="shared" ref="AQ43" si="43">IFERROR(M43/AB43, "N.A.")</f>
        <v>5148.0049420829391</v>
      </c>
      <c r="AR43" s="14">
        <f t="shared" ref="AR43" si="44">IFERROR(N43/AC43, "N.A.")</f>
        <v>4141.9157443059921</v>
      </c>
    </row>
    <row r="44" spans="1:44" ht="15" customHeight="1" thickBot="1" x14ac:dyDescent="0.3">
      <c r="A44" s="5" t="s">
        <v>0</v>
      </c>
      <c r="B44" s="24">
        <f>B43+C43</f>
        <v>491266440</v>
      </c>
      <c r="C44" s="26"/>
      <c r="D44" s="24">
        <f>D43+E43</f>
        <v>22231042</v>
      </c>
      <c r="E44" s="26"/>
      <c r="F44" s="24">
        <f>F43+G43</f>
        <v>6704570</v>
      </c>
      <c r="G44" s="26"/>
      <c r="H44" s="24">
        <f>H43+I43</f>
        <v>62822291.999999993</v>
      </c>
      <c r="I44" s="26"/>
      <c r="J44" s="24">
        <f>J43+K43</f>
        <v>0</v>
      </c>
      <c r="K44" s="26"/>
      <c r="L44" s="24">
        <f>L43+M43</f>
        <v>583024344</v>
      </c>
      <c r="M44" s="25"/>
      <c r="N44" s="18">
        <f>B44+D44+F44+H44+J44</f>
        <v>583024344</v>
      </c>
      <c r="P44" s="5" t="s">
        <v>0</v>
      </c>
      <c r="Q44" s="24">
        <f>Q43+R43</f>
        <v>103823</v>
      </c>
      <c r="R44" s="26"/>
      <c r="S44" s="24">
        <f>S43+T43</f>
        <v>3928</v>
      </c>
      <c r="T44" s="26"/>
      <c r="U44" s="24">
        <f>U43+V43</f>
        <v>2414</v>
      </c>
      <c r="V44" s="26"/>
      <c r="W44" s="24">
        <f>W43+X43</f>
        <v>24973</v>
      </c>
      <c r="X44" s="26"/>
      <c r="Y44" s="24">
        <f>Y43+Z43</f>
        <v>5624</v>
      </c>
      <c r="Z44" s="26"/>
      <c r="AA44" s="24">
        <f>AA43+AB43</f>
        <v>140762</v>
      </c>
      <c r="AB44" s="25"/>
      <c r="AC44" s="18">
        <f>Q44+S44+U44+W44+Y44</f>
        <v>140762</v>
      </c>
      <c r="AE44" s="5" t="s">
        <v>0</v>
      </c>
      <c r="AF44" s="27">
        <f>IFERROR(B44/Q44,"N.A.")</f>
        <v>4731.7688758752874</v>
      </c>
      <c r="AG44" s="28"/>
      <c r="AH44" s="27">
        <f>IFERROR(D44/S44,"N.A.")</f>
        <v>5659.633910386965</v>
      </c>
      <c r="AI44" s="28"/>
      <c r="AJ44" s="27">
        <f>IFERROR(F44/U44,"N.A.")</f>
        <v>2777.3695111847555</v>
      </c>
      <c r="AK44" s="28"/>
      <c r="AL44" s="27">
        <f>IFERROR(H44/W44,"N.A.")</f>
        <v>2515.6085372201974</v>
      </c>
      <c r="AM44" s="28"/>
      <c r="AN44" s="27">
        <f>IFERROR(J44/Y44,"N.A.")</f>
        <v>0</v>
      </c>
      <c r="AO44" s="28"/>
      <c r="AP44" s="27">
        <f>IFERROR(L44/AA44,"N.A.")</f>
        <v>4141.9157443059921</v>
      </c>
      <c r="AQ44" s="28"/>
      <c r="AR44" s="16">
        <f>IFERROR(N44/AC44, "N.A.")</f>
        <v>4141.9157443059921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>
        <v>771120</v>
      </c>
      <c r="G15" s="2"/>
      <c r="H15" s="2">
        <v>875160</v>
      </c>
      <c r="I15" s="2"/>
      <c r="J15" s="2">
        <v>0</v>
      </c>
      <c r="K15" s="2"/>
      <c r="L15" s="1">
        <f>B15+D15+F15+H15+J15</f>
        <v>1646280</v>
      </c>
      <c r="M15" s="13">
        <f>C15+E15+G15+I15+K15</f>
        <v>0</v>
      </c>
      <c r="N15" s="14">
        <f>L15+M15</f>
        <v>1646280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306</v>
      </c>
      <c r="V15" s="2">
        <v>0</v>
      </c>
      <c r="W15" s="2">
        <v>765</v>
      </c>
      <c r="X15" s="2">
        <v>0</v>
      </c>
      <c r="Y15" s="2">
        <v>153</v>
      </c>
      <c r="Z15" s="2">
        <v>0</v>
      </c>
      <c r="AA15" s="1">
        <f>Q15+S15+U15+W15+Y15</f>
        <v>1224</v>
      </c>
      <c r="AB15" s="13">
        <f>R15+T15+V15+X15+Z15</f>
        <v>0</v>
      </c>
      <c r="AC15" s="14">
        <f>AA15+AB15</f>
        <v>1224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2520</v>
      </c>
      <c r="AK15" s="2" t="str">
        <f t="shared" si="0"/>
        <v>N.A.</v>
      </c>
      <c r="AL15" s="2">
        <f t="shared" si="0"/>
        <v>1144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1345</v>
      </c>
      <c r="AQ15" s="13" t="str">
        <f t="shared" si="0"/>
        <v>N.A.</v>
      </c>
      <c r="AR15" s="14">
        <f t="shared" si="0"/>
        <v>1345</v>
      </c>
    </row>
    <row r="16" spans="1:44" ht="15" customHeight="1" thickBot="1" x14ac:dyDescent="0.3">
      <c r="A16" s="3" t="s">
        <v>13</v>
      </c>
      <c r="B16" s="2">
        <v>164475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164475</v>
      </c>
      <c r="M16" s="13">
        <f t="shared" si="1"/>
        <v>0</v>
      </c>
      <c r="N16" s="14">
        <f t="shared" ref="N16:N18" si="2">L16+M16</f>
        <v>164475</v>
      </c>
      <c r="P16" s="3" t="s">
        <v>13</v>
      </c>
      <c r="Q16" s="2">
        <v>153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153</v>
      </c>
      <c r="AB16" s="13">
        <f t="shared" si="3"/>
        <v>0</v>
      </c>
      <c r="AC16" s="14">
        <f t="shared" ref="AC16:AC18" si="4">AA16+AB16</f>
        <v>153</v>
      </c>
      <c r="AE16" s="3" t="s">
        <v>13</v>
      </c>
      <c r="AF16" s="2">
        <f t="shared" ref="AF16:AF19" si="5">IFERROR(B16/Q16, "N.A.")</f>
        <v>1075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1075</v>
      </c>
      <c r="AQ16" s="13" t="str">
        <f t="shared" si="0"/>
        <v>N.A.</v>
      </c>
      <c r="AR16" s="14">
        <f t="shared" si="0"/>
        <v>1075</v>
      </c>
    </row>
    <row r="17" spans="1:44" ht="15" customHeight="1" thickBot="1" x14ac:dyDescent="0.3">
      <c r="A17" s="3" t="s">
        <v>14</v>
      </c>
      <c r="B17" s="2">
        <v>2625480</v>
      </c>
      <c r="C17" s="2">
        <v>4437000</v>
      </c>
      <c r="D17" s="2"/>
      <c r="E17" s="2"/>
      <c r="F17" s="2"/>
      <c r="G17" s="2"/>
      <c r="H17" s="2"/>
      <c r="I17" s="2">
        <v>986850</v>
      </c>
      <c r="J17" s="2">
        <v>0</v>
      </c>
      <c r="K17" s="2"/>
      <c r="L17" s="1">
        <f t="shared" si="1"/>
        <v>2625480</v>
      </c>
      <c r="M17" s="13">
        <f t="shared" si="1"/>
        <v>5423850</v>
      </c>
      <c r="N17" s="14">
        <f t="shared" si="2"/>
        <v>8049330</v>
      </c>
      <c r="P17" s="3" t="s">
        <v>14</v>
      </c>
      <c r="Q17" s="2">
        <v>918</v>
      </c>
      <c r="R17" s="2">
        <v>612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153</v>
      </c>
      <c r="Y17" s="2">
        <v>153</v>
      </c>
      <c r="Z17" s="2">
        <v>0</v>
      </c>
      <c r="AA17" s="1">
        <f t="shared" si="3"/>
        <v>1071</v>
      </c>
      <c r="AB17" s="13">
        <f t="shared" si="3"/>
        <v>765</v>
      </c>
      <c r="AC17" s="14">
        <f t="shared" si="4"/>
        <v>1836</v>
      </c>
      <c r="AE17" s="3" t="s">
        <v>14</v>
      </c>
      <c r="AF17" s="2">
        <f t="shared" si="5"/>
        <v>2860</v>
      </c>
      <c r="AG17" s="2">
        <f t="shared" si="0"/>
        <v>7250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6450</v>
      </c>
      <c r="AN17" s="2">
        <f t="shared" si="0"/>
        <v>0</v>
      </c>
      <c r="AO17" s="2" t="str">
        <f t="shared" si="0"/>
        <v>N.A.</v>
      </c>
      <c r="AP17" s="15">
        <f t="shared" si="0"/>
        <v>2451.4285714285716</v>
      </c>
      <c r="AQ17" s="13">
        <f t="shared" si="0"/>
        <v>7090</v>
      </c>
      <c r="AR17" s="14">
        <f t="shared" si="0"/>
        <v>4384.166666666667</v>
      </c>
    </row>
    <row r="18" spans="1:44" ht="15" customHeight="1" thickBot="1" x14ac:dyDescent="0.3">
      <c r="A18" s="3" t="s">
        <v>15</v>
      </c>
      <c r="B18" s="2">
        <v>1197990</v>
      </c>
      <c r="C18" s="2"/>
      <c r="D18" s="2"/>
      <c r="E18" s="2"/>
      <c r="F18" s="2"/>
      <c r="G18" s="2">
        <v>789480</v>
      </c>
      <c r="H18" s="2">
        <v>197370</v>
      </c>
      <c r="I18" s="2"/>
      <c r="J18" s="2">
        <v>0</v>
      </c>
      <c r="K18" s="2"/>
      <c r="L18" s="1">
        <f t="shared" si="1"/>
        <v>1395360</v>
      </c>
      <c r="M18" s="13">
        <f t="shared" si="1"/>
        <v>789480</v>
      </c>
      <c r="N18" s="14">
        <f t="shared" si="2"/>
        <v>2184840</v>
      </c>
      <c r="P18" s="3" t="s">
        <v>15</v>
      </c>
      <c r="Q18" s="2">
        <v>612</v>
      </c>
      <c r="R18" s="2">
        <v>0</v>
      </c>
      <c r="S18" s="2">
        <v>0</v>
      </c>
      <c r="T18" s="2">
        <v>0</v>
      </c>
      <c r="U18" s="2">
        <v>0</v>
      </c>
      <c r="V18" s="2">
        <v>153</v>
      </c>
      <c r="W18" s="2">
        <v>765</v>
      </c>
      <c r="X18" s="2">
        <v>0</v>
      </c>
      <c r="Y18" s="2">
        <v>153</v>
      </c>
      <c r="Z18" s="2">
        <v>0</v>
      </c>
      <c r="AA18" s="1">
        <f t="shared" si="3"/>
        <v>1530</v>
      </c>
      <c r="AB18" s="13">
        <f t="shared" si="3"/>
        <v>153</v>
      </c>
      <c r="AC18" s="17">
        <f t="shared" si="4"/>
        <v>1683</v>
      </c>
      <c r="AE18" s="3" t="s">
        <v>15</v>
      </c>
      <c r="AF18" s="2">
        <f t="shared" si="5"/>
        <v>1957.5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5160</v>
      </c>
      <c r="AL18" s="2">
        <f t="shared" si="0"/>
        <v>258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912</v>
      </c>
      <c r="AQ18" s="13">
        <f t="shared" si="0"/>
        <v>5160</v>
      </c>
      <c r="AR18" s="14">
        <f t="shared" si="0"/>
        <v>1298.1818181818182</v>
      </c>
    </row>
    <row r="19" spans="1:44" ht="15" customHeight="1" thickBot="1" x14ac:dyDescent="0.3">
      <c r="A19" s="4" t="s">
        <v>16</v>
      </c>
      <c r="B19" s="2">
        <v>3987945</v>
      </c>
      <c r="C19" s="2">
        <v>4437000</v>
      </c>
      <c r="D19" s="2"/>
      <c r="E19" s="2"/>
      <c r="F19" s="2">
        <v>771120</v>
      </c>
      <c r="G19" s="2">
        <v>789480</v>
      </c>
      <c r="H19" s="2">
        <v>1072530</v>
      </c>
      <c r="I19" s="2">
        <v>986850</v>
      </c>
      <c r="J19" s="2">
        <v>0</v>
      </c>
      <c r="K19" s="2"/>
      <c r="L19" s="1">
        <f t="shared" ref="L19" si="6">B19+D19+F19+H19+J19</f>
        <v>5831595</v>
      </c>
      <c r="M19" s="13">
        <f t="shared" ref="M19" si="7">C19+E19+G19+I19+K19</f>
        <v>6213330</v>
      </c>
      <c r="N19" s="17">
        <f t="shared" ref="N19" si="8">L19+M19</f>
        <v>12044925</v>
      </c>
      <c r="P19" s="4" t="s">
        <v>16</v>
      </c>
      <c r="Q19" s="2">
        <v>1683</v>
      </c>
      <c r="R19" s="2">
        <v>612</v>
      </c>
      <c r="S19" s="2">
        <v>0</v>
      </c>
      <c r="T19" s="2">
        <v>0</v>
      </c>
      <c r="U19" s="2">
        <v>306</v>
      </c>
      <c r="V19" s="2">
        <v>153</v>
      </c>
      <c r="W19" s="2">
        <v>1530</v>
      </c>
      <c r="X19" s="2">
        <v>153</v>
      </c>
      <c r="Y19" s="2">
        <v>459</v>
      </c>
      <c r="Z19" s="2">
        <v>0</v>
      </c>
      <c r="AA19" s="1">
        <f t="shared" ref="AA19" si="9">Q19+S19+U19+W19+Y19</f>
        <v>3978</v>
      </c>
      <c r="AB19" s="13">
        <f t="shared" ref="AB19" si="10">R19+T19+V19+X19+Z19</f>
        <v>918</v>
      </c>
      <c r="AC19" s="14">
        <f t="shared" ref="AC19" si="11">AA19+AB19</f>
        <v>4896</v>
      </c>
      <c r="AE19" s="4" t="s">
        <v>16</v>
      </c>
      <c r="AF19" s="2">
        <f t="shared" si="5"/>
        <v>2369.5454545454545</v>
      </c>
      <c r="AG19" s="2">
        <f t="shared" si="0"/>
        <v>7250</v>
      </c>
      <c r="AH19" s="2" t="str">
        <f t="shared" si="0"/>
        <v>N.A.</v>
      </c>
      <c r="AI19" s="2" t="str">
        <f t="shared" si="0"/>
        <v>N.A.</v>
      </c>
      <c r="AJ19" s="2">
        <f t="shared" si="0"/>
        <v>2520</v>
      </c>
      <c r="AK19" s="2">
        <f t="shared" si="0"/>
        <v>5160</v>
      </c>
      <c r="AL19" s="2">
        <f t="shared" si="0"/>
        <v>701</v>
      </c>
      <c r="AM19" s="2">
        <f t="shared" si="0"/>
        <v>6450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1465.9615384615386</v>
      </c>
      <c r="AQ19" s="13">
        <f t="shared" ref="AQ19" si="13">IFERROR(M19/AB19, "N.A.")</f>
        <v>6768.333333333333</v>
      </c>
      <c r="AR19" s="14">
        <f t="shared" ref="AR19" si="14">IFERROR(N19/AC19, "N.A.")</f>
        <v>2460.15625</v>
      </c>
    </row>
    <row r="20" spans="1:44" ht="15" customHeight="1" thickBot="1" x14ac:dyDescent="0.3">
      <c r="A20" s="5" t="s">
        <v>0</v>
      </c>
      <c r="B20" s="24">
        <f>B19+C19</f>
        <v>8424945</v>
      </c>
      <c r="C20" s="26"/>
      <c r="D20" s="24">
        <f>D19+E19</f>
        <v>0</v>
      </c>
      <c r="E20" s="26"/>
      <c r="F20" s="24">
        <f>F19+G19</f>
        <v>1560600</v>
      </c>
      <c r="G20" s="26"/>
      <c r="H20" s="24">
        <f>H19+I19</f>
        <v>2059380</v>
      </c>
      <c r="I20" s="26"/>
      <c r="J20" s="24">
        <f>J19+K19</f>
        <v>0</v>
      </c>
      <c r="K20" s="26"/>
      <c r="L20" s="24">
        <f>L19+M19</f>
        <v>12044925</v>
      </c>
      <c r="M20" s="25"/>
      <c r="N20" s="18">
        <f>B20+D20+F20+H20+J20</f>
        <v>12044925</v>
      </c>
      <c r="P20" s="5" t="s">
        <v>0</v>
      </c>
      <c r="Q20" s="24">
        <f>Q19+R19</f>
        <v>2295</v>
      </c>
      <c r="R20" s="26"/>
      <c r="S20" s="24">
        <f>S19+T19</f>
        <v>0</v>
      </c>
      <c r="T20" s="26"/>
      <c r="U20" s="24">
        <f>U19+V19</f>
        <v>459</v>
      </c>
      <c r="V20" s="26"/>
      <c r="W20" s="24">
        <f>W19+X19</f>
        <v>1683</v>
      </c>
      <c r="X20" s="26"/>
      <c r="Y20" s="24">
        <f>Y19+Z19</f>
        <v>459</v>
      </c>
      <c r="Z20" s="26"/>
      <c r="AA20" s="24">
        <f>AA19+AB19</f>
        <v>4896</v>
      </c>
      <c r="AB20" s="26"/>
      <c r="AC20" s="19">
        <f>Q20+S20+U20+W20+Y20</f>
        <v>4896</v>
      </c>
      <c r="AE20" s="5" t="s">
        <v>0</v>
      </c>
      <c r="AF20" s="27">
        <f>IFERROR(B20/Q20,"N.A.")</f>
        <v>3671</v>
      </c>
      <c r="AG20" s="28"/>
      <c r="AH20" s="27" t="str">
        <f>IFERROR(D20/S20,"N.A.")</f>
        <v>N.A.</v>
      </c>
      <c r="AI20" s="28"/>
      <c r="AJ20" s="27">
        <f>IFERROR(F20/U20,"N.A.")</f>
        <v>3400</v>
      </c>
      <c r="AK20" s="28"/>
      <c r="AL20" s="27">
        <f>IFERROR(H20/W20,"N.A.")</f>
        <v>1223.6363636363637</v>
      </c>
      <c r="AM20" s="28"/>
      <c r="AN20" s="27">
        <f>IFERROR(J20/Y20,"N.A.")</f>
        <v>0</v>
      </c>
      <c r="AO20" s="28"/>
      <c r="AP20" s="27">
        <f>IFERROR(L20/AA20,"N.A.")</f>
        <v>2460.15625</v>
      </c>
      <c r="AQ20" s="28"/>
      <c r="AR20" s="16">
        <f>IFERROR(N20/AC20, "N.A.")</f>
        <v>2460.15625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>
        <v>244800</v>
      </c>
      <c r="G27" s="2"/>
      <c r="H27" s="2">
        <v>0</v>
      </c>
      <c r="I27" s="2"/>
      <c r="J27" s="2">
        <v>0</v>
      </c>
      <c r="K27" s="2"/>
      <c r="L27" s="1">
        <f>B27+D27+F27+H27+J27</f>
        <v>244800</v>
      </c>
      <c r="M27" s="13">
        <f>C27+E27+G27+I27+K27</f>
        <v>0</v>
      </c>
      <c r="N27" s="14">
        <f>L27+M27</f>
        <v>244800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153</v>
      </c>
      <c r="V27" s="2">
        <v>0</v>
      </c>
      <c r="W27" s="2">
        <v>153</v>
      </c>
      <c r="X27" s="2">
        <v>0</v>
      </c>
      <c r="Y27" s="2">
        <v>153</v>
      </c>
      <c r="Z27" s="2">
        <v>0</v>
      </c>
      <c r="AA27" s="1">
        <f>Q27+S27+U27+W27+Y27</f>
        <v>459</v>
      </c>
      <c r="AB27" s="13">
        <f>R27+T27+V27+X27+Z27</f>
        <v>0</v>
      </c>
      <c r="AC27" s="14">
        <f>AA27+AB27</f>
        <v>459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1600</v>
      </c>
      <c r="AK27" s="2" t="str">
        <f t="shared" si="15"/>
        <v>N.A.</v>
      </c>
      <c r="AL27" s="2">
        <f t="shared" si="15"/>
        <v>0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533.33333333333337</v>
      </c>
      <c r="AQ27" s="13" t="str">
        <f t="shared" si="15"/>
        <v>N.A.</v>
      </c>
      <c r="AR27" s="14">
        <f t="shared" si="15"/>
        <v>533.33333333333337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2166480</v>
      </c>
      <c r="C29" s="2">
        <v>2601000</v>
      </c>
      <c r="D29" s="2"/>
      <c r="E29" s="2"/>
      <c r="F29" s="2"/>
      <c r="G29" s="2"/>
      <c r="H29" s="2"/>
      <c r="I29" s="2">
        <v>986850</v>
      </c>
      <c r="J29" s="2">
        <v>0</v>
      </c>
      <c r="K29" s="2"/>
      <c r="L29" s="1">
        <f t="shared" si="16"/>
        <v>2166480</v>
      </c>
      <c r="M29" s="13">
        <f t="shared" si="16"/>
        <v>3587850</v>
      </c>
      <c r="N29" s="14">
        <f t="shared" si="17"/>
        <v>5754330</v>
      </c>
      <c r="P29" s="3" t="s">
        <v>14</v>
      </c>
      <c r="Q29" s="2">
        <v>459</v>
      </c>
      <c r="R29" s="2">
        <v>306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153</v>
      </c>
      <c r="Y29" s="2">
        <v>153</v>
      </c>
      <c r="Z29" s="2">
        <v>0</v>
      </c>
      <c r="AA29" s="1">
        <f t="shared" si="18"/>
        <v>612</v>
      </c>
      <c r="AB29" s="13">
        <f t="shared" si="18"/>
        <v>459</v>
      </c>
      <c r="AC29" s="14">
        <f t="shared" si="19"/>
        <v>1071</v>
      </c>
      <c r="AE29" s="3" t="s">
        <v>14</v>
      </c>
      <c r="AF29" s="2">
        <f t="shared" si="20"/>
        <v>4720</v>
      </c>
      <c r="AG29" s="2">
        <f t="shared" si="15"/>
        <v>8500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6450</v>
      </c>
      <c r="AN29" s="2">
        <f t="shared" si="15"/>
        <v>0</v>
      </c>
      <c r="AO29" s="2" t="str">
        <f t="shared" si="15"/>
        <v>N.A.</v>
      </c>
      <c r="AP29" s="15">
        <f t="shared" si="15"/>
        <v>3540</v>
      </c>
      <c r="AQ29" s="13">
        <f t="shared" si="15"/>
        <v>7816.666666666667</v>
      </c>
      <c r="AR29" s="14">
        <f t="shared" si="15"/>
        <v>5372.8571428571431</v>
      </c>
    </row>
    <row r="30" spans="1:44" ht="15" customHeight="1" thickBot="1" x14ac:dyDescent="0.3">
      <c r="A30" s="3" t="s">
        <v>15</v>
      </c>
      <c r="B30" s="2">
        <v>1197990</v>
      </c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1197990</v>
      </c>
      <c r="M30" s="13">
        <f t="shared" si="16"/>
        <v>0</v>
      </c>
      <c r="N30" s="14">
        <f t="shared" si="17"/>
        <v>1197990</v>
      </c>
      <c r="P30" s="3" t="s">
        <v>15</v>
      </c>
      <c r="Q30" s="2">
        <v>612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612</v>
      </c>
      <c r="X30" s="2">
        <v>0</v>
      </c>
      <c r="Y30" s="2">
        <v>153</v>
      </c>
      <c r="Z30" s="2">
        <v>0</v>
      </c>
      <c r="AA30" s="1">
        <f t="shared" si="18"/>
        <v>1377</v>
      </c>
      <c r="AB30" s="13">
        <f t="shared" si="18"/>
        <v>0</v>
      </c>
      <c r="AC30" s="17">
        <f t="shared" si="19"/>
        <v>1377</v>
      </c>
      <c r="AE30" s="3" t="s">
        <v>15</v>
      </c>
      <c r="AF30" s="2">
        <f t="shared" si="20"/>
        <v>1957.5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870</v>
      </c>
      <c r="AQ30" s="13" t="str">
        <f t="shared" si="15"/>
        <v>N.A.</v>
      </c>
      <c r="AR30" s="14">
        <f t="shared" si="15"/>
        <v>870</v>
      </c>
    </row>
    <row r="31" spans="1:44" ht="15" customHeight="1" thickBot="1" x14ac:dyDescent="0.3">
      <c r="A31" s="4" t="s">
        <v>16</v>
      </c>
      <c r="B31" s="2">
        <v>3364470</v>
      </c>
      <c r="C31" s="2">
        <v>2601000</v>
      </c>
      <c r="D31" s="2"/>
      <c r="E31" s="2"/>
      <c r="F31" s="2">
        <v>244800</v>
      </c>
      <c r="G31" s="2"/>
      <c r="H31" s="2">
        <v>0</v>
      </c>
      <c r="I31" s="2">
        <v>986850</v>
      </c>
      <c r="J31" s="2">
        <v>0</v>
      </c>
      <c r="K31" s="2"/>
      <c r="L31" s="1">
        <f t="shared" ref="L31" si="21">B31+D31+F31+H31+J31</f>
        <v>3609270</v>
      </c>
      <c r="M31" s="13">
        <f t="shared" ref="M31" si="22">C31+E31+G31+I31+K31</f>
        <v>3587850</v>
      </c>
      <c r="N31" s="17">
        <f t="shared" ref="N31" si="23">L31+M31</f>
        <v>7197120</v>
      </c>
      <c r="P31" s="4" t="s">
        <v>16</v>
      </c>
      <c r="Q31" s="2">
        <v>1071</v>
      </c>
      <c r="R31" s="2">
        <v>306</v>
      </c>
      <c r="S31" s="2">
        <v>0</v>
      </c>
      <c r="T31" s="2">
        <v>0</v>
      </c>
      <c r="U31" s="2">
        <v>153</v>
      </c>
      <c r="V31" s="2">
        <v>0</v>
      </c>
      <c r="W31" s="2">
        <v>765</v>
      </c>
      <c r="X31" s="2">
        <v>153</v>
      </c>
      <c r="Y31" s="2">
        <v>459</v>
      </c>
      <c r="Z31" s="2">
        <v>0</v>
      </c>
      <c r="AA31" s="1">
        <f t="shared" ref="AA31" si="24">Q31+S31+U31+W31+Y31</f>
        <v>2448</v>
      </c>
      <c r="AB31" s="13">
        <f t="shared" ref="AB31" si="25">R31+T31+V31+X31+Z31</f>
        <v>459</v>
      </c>
      <c r="AC31" s="14">
        <f t="shared" ref="AC31" si="26">AA31+AB31</f>
        <v>2907</v>
      </c>
      <c r="AE31" s="4" t="s">
        <v>16</v>
      </c>
      <c r="AF31" s="2">
        <f t="shared" si="20"/>
        <v>3141.4285714285716</v>
      </c>
      <c r="AG31" s="2">
        <f t="shared" si="15"/>
        <v>8500</v>
      </c>
      <c r="AH31" s="2" t="str">
        <f t="shared" si="15"/>
        <v>N.A.</v>
      </c>
      <c r="AI31" s="2" t="str">
        <f t="shared" si="15"/>
        <v>N.A.</v>
      </c>
      <c r="AJ31" s="2">
        <f t="shared" si="15"/>
        <v>1600</v>
      </c>
      <c r="AK31" s="2" t="str">
        <f t="shared" si="15"/>
        <v>N.A.</v>
      </c>
      <c r="AL31" s="2">
        <f t="shared" si="15"/>
        <v>0</v>
      </c>
      <c r="AM31" s="2">
        <f t="shared" si="15"/>
        <v>6450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1474.375</v>
      </c>
      <c r="AQ31" s="13">
        <f t="shared" ref="AQ31" si="28">IFERROR(M31/AB31, "N.A.")</f>
        <v>7816.666666666667</v>
      </c>
      <c r="AR31" s="14">
        <f t="shared" ref="AR31" si="29">IFERROR(N31/AC31, "N.A.")</f>
        <v>2475.7894736842104</v>
      </c>
    </row>
    <row r="32" spans="1:44" ht="15" customHeight="1" thickBot="1" x14ac:dyDescent="0.3">
      <c r="A32" s="5" t="s">
        <v>0</v>
      </c>
      <c r="B32" s="24">
        <f>B31+C31</f>
        <v>5965470</v>
      </c>
      <c r="C32" s="26"/>
      <c r="D32" s="24">
        <f>D31+E31</f>
        <v>0</v>
      </c>
      <c r="E32" s="26"/>
      <c r="F32" s="24">
        <f>F31+G31</f>
        <v>244800</v>
      </c>
      <c r="G32" s="26"/>
      <c r="H32" s="24">
        <f>H31+I31</f>
        <v>986850</v>
      </c>
      <c r="I32" s="26"/>
      <c r="J32" s="24">
        <f>J31+K31</f>
        <v>0</v>
      </c>
      <c r="K32" s="26"/>
      <c r="L32" s="24">
        <f>L31+M31</f>
        <v>7197120</v>
      </c>
      <c r="M32" s="25"/>
      <c r="N32" s="18">
        <f>B32+D32+F32+H32+J32</f>
        <v>7197120</v>
      </c>
      <c r="P32" s="5" t="s">
        <v>0</v>
      </c>
      <c r="Q32" s="24">
        <f>Q31+R31</f>
        <v>1377</v>
      </c>
      <c r="R32" s="26"/>
      <c r="S32" s="24">
        <f>S31+T31</f>
        <v>0</v>
      </c>
      <c r="T32" s="26"/>
      <c r="U32" s="24">
        <f>U31+V31</f>
        <v>153</v>
      </c>
      <c r="V32" s="26"/>
      <c r="W32" s="24">
        <f>W31+X31</f>
        <v>918</v>
      </c>
      <c r="X32" s="26"/>
      <c r="Y32" s="24">
        <f>Y31+Z31</f>
        <v>459</v>
      </c>
      <c r="Z32" s="26"/>
      <c r="AA32" s="24">
        <f>AA31+AB31</f>
        <v>2907</v>
      </c>
      <c r="AB32" s="26"/>
      <c r="AC32" s="19">
        <f>Q32+S32+U32+W32+Y32</f>
        <v>2907</v>
      </c>
      <c r="AE32" s="5" t="s">
        <v>0</v>
      </c>
      <c r="AF32" s="27">
        <f>IFERROR(B32/Q32,"N.A.")</f>
        <v>4332.2222222222226</v>
      </c>
      <c r="AG32" s="28"/>
      <c r="AH32" s="27" t="str">
        <f>IFERROR(D32/S32,"N.A.")</f>
        <v>N.A.</v>
      </c>
      <c r="AI32" s="28"/>
      <c r="AJ32" s="27">
        <f>IFERROR(F32/U32,"N.A.")</f>
        <v>1600</v>
      </c>
      <c r="AK32" s="28"/>
      <c r="AL32" s="27">
        <f>IFERROR(H32/W32,"N.A.")</f>
        <v>1075</v>
      </c>
      <c r="AM32" s="28"/>
      <c r="AN32" s="27">
        <f>IFERROR(J32/Y32,"N.A.")</f>
        <v>0</v>
      </c>
      <c r="AO32" s="28"/>
      <c r="AP32" s="27">
        <f>IFERROR(L32/AA32,"N.A.")</f>
        <v>2475.7894736842104</v>
      </c>
      <c r="AQ32" s="28"/>
      <c r="AR32" s="16">
        <f>IFERROR(N32/AC32, "N.A.")</f>
        <v>2475.7894736842104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526320</v>
      </c>
      <c r="G39" s="2"/>
      <c r="H39" s="2">
        <v>875160</v>
      </c>
      <c r="I39" s="2"/>
      <c r="J39" s="2"/>
      <c r="K39" s="2"/>
      <c r="L39" s="1">
        <f>B39+D39+F39+H39+J39</f>
        <v>1401480</v>
      </c>
      <c r="M39" s="13">
        <f>C39+E39+G39+I39+K39</f>
        <v>0</v>
      </c>
      <c r="N39" s="14">
        <f>L39+M39</f>
        <v>1401480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153</v>
      </c>
      <c r="V39" s="2">
        <v>0</v>
      </c>
      <c r="W39" s="2">
        <v>612</v>
      </c>
      <c r="X39" s="2">
        <v>0</v>
      </c>
      <c r="Y39" s="2">
        <v>0</v>
      </c>
      <c r="Z39" s="2">
        <v>0</v>
      </c>
      <c r="AA39" s="1">
        <f>Q39+S39+U39+W39+Y39</f>
        <v>765</v>
      </c>
      <c r="AB39" s="13">
        <f>R39+T39+V39+X39+Z39</f>
        <v>0</v>
      </c>
      <c r="AC39" s="14">
        <f>AA39+AB39</f>
        <v>765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3440</v>
      </c>
      <c r="AK39" s="2" t="str">
        <f t="shared" si="30"/>
        <v>N.A.</v>
      </c>
      <c r="AL39" s="2">
        <f t="shared" si="30"/>
        <v>1430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1832</v>
      </c>
      <c r="AQ39" s="13" t="str">
        <f t="shared" si="30"/>
        <v>N.A.</v>
      </c>
      <c r="AR39" s="14">
        <f t="shared" si="30"/>
        <v>1832</v>
      </c>
    </row>
    <row r="40" spans="1:44" ht="15" customHeight="1" thickBot="1" x14ac:dyDescent="0.3">
      <c r="A40" s="3" t="s">
        <v>13</v>
      </c>
      <c r="B40" s="2">
        <v>164475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164475</v>
      </c>
      <c r="M40" s="13">
        <f t="shared" si="31"/>
        <v>0</v>
      </c>
      <c r="N40" s="14">
        <f t="shared" ref="N40:N42" si="32">L40+M40</f>
        <v>164475</v>
      </c>
      <c r="P40" s="3" t="s">
        <v>13</v>
      </c>
      <c r="Q40" s="2">
        <v>153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153</v>
      </c>
      <c r="AB40" s="13">
        <f t="shared" si="33"/>
        <v>0</v>
      </c>
      <c r="AC40" s="14">
        <f t="shared" ref="AC40:AC42" si="34">AA40+AB40</f>
        <v>153</v>
      </c>
      <c r="AE40" s="3" t="s">
        <v>13</v>
      </c>
      <c r="AF40" s="2">
        <f t="shared" ref="AF40:AF43" si="35">IFERROR(B40/Q40, "N.A.")</f>
        <v>1075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1075</v>
      </c>
      <c r="AQ40" s="13" t="str">
        <f t="shared" si="30"/>
        <v>N.A.</v>
      </c>
      <c r="AR40" s="14">
        <f t="shared" si="30"/>
        <v>1075</v>
      </c>
    </row>
    <row r="41" spans="1:44" ht="15" customHeight="1" thickBot="1" x14ac:dyDescent="0.3">
      <c r="A41" s="3" t="s">
        <v>14</v>
      </c>
      <c r="B41" s="2">
        <v>459000</v>
      </c>
      <c r="C41" s="2">
        <v>1836000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459000</v>
      </c>
      <c r="M41" s="13">
        <f t="shared" si="31"/>
        <v>1836000</v>
      </c>
      <c r="N41" s="14">
        <f t="shared" si="32"/>
        <v>2295000</v>
      </c>
      <c r="P41" s="3" t="s">
        <v>14</v>
      </c>
      <c r="Q41" s="2">
        <v>459</v>
      </c>
      <c r="R41" s="2">
        <v>306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459</v>
      </c>
      <c r="AB41" s="13">
        <f t="shared" si="33"/>
        <v>306</v>
      </c>
      <c r="AC41" s="14">
        <f t="shared" si="34"/>
        <v>765</v>
      </c>
      <c r="AE41" s="3" t="s">
        <v>14</v>
      </c>
      <c r="AF41" s="2">
        <f t="shared" si="35"/>
        <v>1000</v>
      </c>
      <c r="AG41" s="2">
        <f t="shared" si="30"/>
        <v>6000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1000</v>
      </c>
      <c r="AQ41" s="13">
        <f t="shared" si="30"/>
        <v>6000</v>
      </c>
      <c r="AR41" s="14">
        <f t="shared" si="30"/>
        <v>3000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789480</v>
      </c>
      <c r="H42" s="2">
        <v>197370</v>
      </c>
      <c r="I42" s="2"/>
      <c r="J42" s="2"/>
      <c r="K42" s="2"/>
      <c r="L42" s="1">
        <f t="shared" si="31"/>
        <v>197370</v>
      </c>
      <c r="M42" s="13">
        <f t="shared" si="31"/>
        <v>789480</v>
      </c>
      <c r="N42" s="14">
        <f t="shared" si="32"/>
        <v>986850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153</v>
      </c>
      <c r="W42" s="2">
        <v>153</v>
      </c>
      <c r="X42" s="2">
        <v>0</v>
      </c>
      <c r="Y42" s="2">
        <v>0</v>
      </c>
      <c r="Z42" s="2">
        <v>0</v>
      </c>
      <c r="AA42" s="1">
        <f t="shared" si="33"/>
        <v>153</v>
      </c>
      <c r="AB42" s="13">
        <f t="shared" si="33"/>
        <v>153</v>
      </c>
      <c r="AC42" s="14">
        <f t="shared" si="34"/>
        <v>306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5160</v>
      </c>
      <c r="AL42" s="2">
        <f t="shared" si="30"/>
        <v>1290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1290</v>
      </c>
      <c r="AQ42" s="13">
        <f t="shared" si="30"/>
        <v>5160</v>
      </c>
      <c r="AR42" s="14">
        <f t="shared" si="30"/>
        <v>3225</v>
      </c>
    </row>
    <row r="43" spans="1:44" ht="15" customHeight="1" thickBot="1" x14ac:dyDescent="0.3">
      <c r="A43" s="4" t="s">
        <v>16</v>
      </c>
      <c r="B43" s="2">
        <v>623475</v>
      </c>
      <c r="C43" s="2">
        <v>1836000</v>
      </c>
      <c r="D43" s="2"/>
      <c r="E43" s="2"/>
      <c r="F43" s="2">
        <v>526320</v>
      </c>
      <c r="G43" s="2">
        <v>789480</v>
      </c>
      <c r="H43" s="2">
        <v>1072530</v>
      </c>
      <c r="I43" s="2"/>
      <c r="J43" s="2"/>
      <c r="K43" s="2"/>
      <c r="L43" s="1">
        <f t="shared" ref="L43" si="36">B43+D43+F43+H43+J43</f>
        <v>2222325</v>
      </c>
      <c r="M43" s="13">
        <f t="shared" ref="M43" si="37">C43+E43+G43+I43+K43</f>
        <v>2625480</v>
      </c>
      <c r="N43" s="17">
        <f t="shared" ref="N43" si="38">L43+M43</f>
        <v>4847805</v>
      </c>
      <c r="P43" s="4" t="s">
        <v>16</v>
      </c>
      <c r="Q43" s="2">
        <v>612</v>
      </c>
      <c r="R43" s="2">
        <v>306</v>
      </c>
      <c r="S43" s="2">
        <v>0</v>
      </c>
      <c r="T43" s="2">
        <v>0</v>
      </c>
      <c r="U43" s="2">
        <v>153</v>
      </c>
      <c r="V43" s="2">
        <v>153</v>
      </c>
      <c r="W43" s="2">
        <v>765</v>
      </c>
      <c r="X43" s="2">
        <v>0</v>
      </c>
      <c r="Y43" s="2">
        <v>0</v>
      </c>
      <c r="Z43" s="2">
        <v>0</v>
      </c>
      <c r="AA43" s="1">
        <f t="shared" ref="AA43" si="39">Q43+S43+U43+W43+Y43</f>
        <v>1530</v>
      </c>
      <c r="AB43" s="13">
        <f t="shared" ref="AB43" si="40">R43+T43+V43+X43+Z43</f>
        <v>459</v>
      </c>
      <c r="AC43" s="17">
        <f t="shared" ref="AC43" si="41">AA43+AB43</f>
        <v>1989</v>
      </c>
      <c r="AE43" s="4" t="s">
        <v>16</v>
      </c>
      <c r="AF43" s="2">
        <f t="shared" si="35"/>
        <v>1018.75</v>
      </c>
      <c r="AG43" s="2">
        <f t="shared" si="30"/>
        <v>6000</v>
      </c>
      <c r="AH43" s="2" t="str">
        <f t="shared" si="30"/>
        <v>N.A.</v>
      </c>
      <c r="AI43" s="2" t="str">
        <f t="shared" si="30"/>
        <v>N.A.</v>
      </c>
      <c r="AJ43" s="2">
        <f t="shared" si="30"/>
        <v>3440</v>
      </c>
      <c r="AK43" s="2">
        <f t="shared" si="30"/>
        <v>5160</v>
      </c>
      <c r="AL43" s="2">
        <f t="shared" si="30"/>
        <v>1402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1452.5</v>
      </c>
      <c r="AQ43" s="13">
        <f t="shared" ref="AQ43" si="43">IFERROR(M43/AB43, "N.A.")</f>
        <v>5720</v>
      </c>
      <c r="AR43" s="14">
        <f t="shared" ref="AR43" si="44">IFERROR(N43/AC43, "N.A.")</f>
        <v>2437.3076923076924</v>
      </c>
    </row>
    <row r="44" spans="1:44" ht="15" customHeight="1" thickBot="1" x14ac:dyDescent="0.3">
      <c r="A44" s="5" t="s">
        <v>0</v>
      </c>
      <c r="B44" s="24">
        <f>B43+C43</f>
        <v>2459475</v>
      </c>
      <c r="C44" s="26"/>
      <c r="D44" s="24">
        <f>D43+E43</f>
        <v>0</v>
      </c>
      <c r="E44" s="26"/>
      <c r="F44" s="24">
        <f>F43+G43</f>
        <v>1315800</v>
      </c>
      <c r="G44" s="26"/>
      <c r="H44" s="24">
        <f>H43+I43</f>
        <v>1072530</v>
      </c>
      <c r="I44" s="26"/>
      <c r="J44" s="24">
        <f>J43+K43</f>
        <v>0</v>
      </c>
      <c r="K44" s="26"/>
      <c r="L44" s="24">
        <f>L43+M43</f>
        <v>4847805</v>
      </c>
      <c r="M44" s="25"/>
      <c r="N44" s="18">
        <f>B44+D44+F44+H44+J44</f>
        <v>4847805</v>
      </c>
      <c r="P44" s="5" t="s">
        <v>0</v>
      </c>
      <c r="Q44" s="24">
        <f>Q43+R43</f>
        <v>918</v>
      </c>
      <c r="R44" s="26"/>
      <c r="S44" s="24">
        <f>S43+T43</f>
        <v>0</v>
      </c>
      <c r="T44" s="26"/>
      <c r="U44" s="24">
        <f>U43+V43</f>
        <v>306</v>
      </c>
      <c r="V44" s="26"/>
      <c r="W44" s="24">
        <f>W43+X43</f>
        <v>765</v>
      </c>
      <c r="X44" s="26"/>
      <c r="Y44" s="24">
        <f>Y43+Z43</f>
        <v>0</v>
      </c>
      <c r="Z44" s="26"/>
      <c r="AA44" s="24">
        <f>AA43+AB43</f>
        <v>1989</v>
      </c>
      <c r="AB44" s="25"/>
      <c r="AC44" s="18">
        <f>Q44+S44+U44+W44+Y44</f>
        <v>1989</v>
      </c>
      <c r="AE44" s="5" t="s">
        <v>0</v>
      </c>
      <c r="AF44" s="27">
        <f>IFERROR(B44/Q44,"N.A.")</f>
        <v>2679.1666666666665</v>
      </c>
      <c r="AG44" s="28"/>
      <c r="AH44" s="27" t="str">
        <f>IFERROR(D44/S44,"N.A.")</f>
        <v>N.A.</v>
      </c>
      <c r="AI44" s="28"/>
      <c r="AJ44" s="27">
        <f>IFERROR(F44/U44,"N.A.")</f>
        <v>4300</v>
      </c>
      <c r="AK44" s="28"/>
      <c r="AL44" s="27">
        <f>IFERROR(H44/W44,"N.A.")</f>
        <v>1402</v>
      </c>
      <c r="AM44" s="28"/>
      <c r="AN44" s="27" t="str">
        <f>IFERROR(J44/Y44,"N.A.")</f>
        <v>N.A.</v>
      </c>
      <c r="AO44" s="28"/>
      <c r="AP44" s="27">
        <f>IFERROR(L44/AA44,"N.A.")</f>
        <v>2437.3076923076924</v>
      </c>
      <c r="AQ44" s="28"/>
      <c r="AR44" s="16">
        <f>IFERROR(N44/AC44, "N.A.")</f>
        <v>2437.3076923076924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>
        <v>426000</v>
      </c>
      <c r="E15" s="2"/>
      <c r="F15" s="2"/>
      <c r="G15" s="2"/>
      <c r="H15" s="2">
        <v>1576622</v>
      </c>
      <c r="I15" s="2"/>
      <c r="J15" s="2">
        <v>0</v>
      </c>
      <c r="K15" s="2"/>
      <c r="L15" s="1">
        <f>B15+D15+F15+H15+J15</f>
        <v>2002622</v>
      </c>
      <c r="M15" s="13">
        <f>C15+E15+G15+I15+K15</f>
        <v>0</v>
      </c>
      <c r="N15" s="14">
        <f>L15+M15</f>
        <v>2002622</v>
      </c>
      <c r="P15" s="3" t="s">
        <v>12</v>
      </c>
      <c r="Q15" s="2">
        <v>0</v>
      </c>
      <c r="R15" s="2">
        <v>0</v>
      </c>
      <c r="S15" s="2">
        <v>142</v>
      </c>
      <c r="T15" s="2">
        <v>0</v>
      </c>
      <c r="U15" s="2">
        <v>0</v>
      </c>
      <c r="V15" s="2">
        <v>0</v>
      </c>
      <c r="W15" s="2">
        <v>1505</v>
      </c>
      <c r="X15" s="2">
        <v>0</v>
      </c>
      <c r="Y15" s="2">
        <v>67</v>
      </c>
      <c r="Z15" s="2">
        <v>0</v>
      </c>
      <c r="AA15" s="1">
        <f>Q15+S15+U15+W15+Y15</f>
        <v>1714</v>
      </c>
      <c r="AB15" s="13">
        <f>R15+T15+V15+X15+Z15</f>
        <v>0</v>
      </c>
      <c r="AC15" s="14">
        <f>AA15+AB15</f>
        <v>1714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>
        <f t="shared" si="0"/>
        <v>3000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1047.5893687707642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1168.3908984830805</v>
      </c>
      <c r="AQ15" s="13" t="str">
        <f t="shared" si="0"/>
        <v>N.A.</v>
      </c>
      <c r="AR15" s="14">
        <f t="shared" si="0"/>
        <v>1168.3908984830805</v>
      </c>
    </row>
    <row r="16" spans="1:44" ht="15" customHeight="1" thickBot="1" x14ac:dyDescent="0.3">
      <c r="A16" s="3" t="s">
        <v>13</v>
      </c>
      <c r="B16" s="2">
        <v>43215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43215</v>
      </c>
      <c r="M16" s="13">
        <f t="shared" si="1"/>
        <v>0</v>
      </c>
      <c r="N16" s="14">
        <f t="shared" ref="N16:N18" si="2">L16+M16</f>
        <v>43215</v>
      </c>
      <c r="P16" s="3" t="s">
        <v>13</v>
      </c>
      <c r="Q16" s="2">
        <v>209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209</v>
      </c>
      <c r="AB16" s="13">
        <f t="shared" si="3"/>
        <v>0</v>
      </c>
      <c r="AC16" s="14">
        <f t="shared" ref="AC16:AC18" si="4">AA16+AB16</f>
        <v>209</v>
      </c>
      <c r="AE16" s="3" t="s">
        <v>13</v>
      </c>
      <c r="AF16" s="2">
        <f t="shared" ref="AF16:AF19" si="5">IFERROR(B16/Q16, "N.A.")</f>
        <v>206.77033492822966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206.77033492822966</v>
      </c>
      <c r="AQ16" s="13" t="str">
        <f t="shared" si="0"/>
        <v>N.A.</v>
      </c>
      <c r="AR16" s="14">
        <f t="shared" si="0"/>
        <v>206.77033492822966</v>
      </c>
    </row>
    <row r="17" spans="1:44" ht="15" customHeight="1" thickBot="1" x14ac:dyDescent="0.3">
      <c r="A17" s="3" t="s">
        <v>14</v>
      </c>
      <c r="B17" s="2">
        <v>7586250</v>
      </c>
      <c r="C17" s="2">
        <v>12684989.999999998</v>
      </c>
      <c r="D17" s="2">
        <v>426000</v>
      </c>
      <c r="E17" s="2"/>
      <c r="F17" s="2"/>
      <c r="G17" s="2">
        <v>915900</v>
      </c>
      <c r="H17" s="2"/>
      <c r="I17" s="2">
        <v>2097999.9999999995</v>
      </c>
      <c r="J17" s="2">
        <v>0</v>
      </c>
      <c r="K17" s="2"/>
      <c r="L17" s="1">
        <f t="shared" si="1"/>
        <v>8012250</v>
      </c>
      <c r="M17" s="13">
        <f t="shared" si="1"/>
        <v>15698889.999999998</v>
      </c>
      <c r="N17" s="14">
        <f t="shared" si="2"/>
        <v>23711140</v>
      </c>
      <c r="P17" s="3" t="s">
        <v>14</v>
      </c>
      <c r="Q17" s="2">
        <v>2284</v>
      </c>
      <c r="R17" s="2">
        <v>2595</v>
      </c>
      <c r="S17" s="2">
        <v>142</v>
      </c>
      <c r="T17" s="2">
        <v>0</v>
      </c>
      <c r="U17" s="2">
        <v>0</v>
      </c>
      <c r="V17" s="2">
        <v>284</v>
      </c>
      <c r="W17" s="2">
        <v>0</v>
      </c>
      <c r="X17" s="2">
        <v>723</v>
      </c>
      <c r="Y17" s="2">
        <v>842</v>
      </c>
      <c r="Z17" s="2">
        <v>0</v>
      </c>
      <c r="AA17" s="1">
        <f t="shared" si="3"/>
        <v>3268</v>
      </c>
      <c r="AB17" s="13">
        <f t="shared" si="3"/>
        <v>3602</v>
      </c>
      <c r="AC17" s="14">
        <f t="shared" si="4"/>
        <v>6870</v>
      </c>
      <c r="AE17" s="3" t="s">
        <v>14</v>
      </c>
      <c r="AF17" s="2">
        <f t="shared" si="5"/>
        <v>3321.4754816112086</v>
      </c>
      <c r="AG17" s="2">
        <f t="shared" si="0"/>
        <v>4888.2427745664736</v>
      </c>
      <c r="AH17" s="2">
        <f t="shared" si="0"/>
        <v>3000</v>
      </c>
      <c r="AI17" s="2" t="str">
        <f t="shared" si="0"/>
        <v>N.A.</v>
      </c>
      <c r="AJ17" s="2" t="str">
        <f t="shared" si="0"/>
        <v>N.A.</v>
      </c>
      <c r="AK17" s="2">
        <f t="shared" si="0"/>
        <v>3225</v>
      </c>
      <c r="AL17" s="2" t="str">
        <f t="shared" si="0"/>
        <v>N.A.</v>
      </c>
      <c r="AM17" s="2">
        <f t="shared" si="0"/>
        <v>2901.7980636237889</v>
      </c>
      <c r="AN17" s="2">
        <f t="shared" si="0"/>
        <v>0</v>
      </c>
      <c r="AO17" s="2" t="str">
        <f t="shared" si="0"/>
        <v>N.A.</v>
      </c>
      <c r="AP17" s="15">
        <f t="shared" si="0"/>
        <v>2451.7288861689108</v>
      </c>
      <c r="AQ17" s="13">
        <f t="shared" si="0"/>
        <v>4358.3814547473621</v>
      </c>
      <c r="AR17" s="14">
        <f t="shared" si="0"/>
        <v>3451.4032023289665</v>
      </c>
    </row>
    <row r="18" spans="1:44" ht="15" customHeight="1" thickBot="1" x14ac:dyDescent="0.3">
      <c r="A18" s="3" t="s">
        <v>15</v>
      </c>
      <c r="B18" s="2">
        <v>518580</v>
      </c>
      <c r="C18" s="2"/>
      <c r="D18" s="2">
        <v>1238830</v>
      </c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1757410</v>
      </c>
      <c r="M18" s="13">
        <f t="shared" si="1"/>
        <v>0</v>
      </c>
      <c r="N18" s="14">
        <f t="shared" si="2"/>
        <v>1757410</v>
      </c>
      <c r="P18" s="3" t="s">
        <v>15</v>
      </c>
      <c r="Q18" s="2">
        <v>67</v>
      </c>
      <c r="R18" s="2">
        <v>0</v>
      </c>
      <c r="S18" s="2">
        <v>268</v>
      </c>
      <c r="T18" s="2">
        <v>0</v>
      </c>
      <c r="U18" s="2">
        <v>0</v>
      </c>
      <c r="V18" s="2">
        <v>0</v>
      </c>
      <c r="W18" s="2">
        <v>1684</v>
      </c>
      <c r="X18" s="2">
        <v>0</v>
      </c>
      <c r="Y18" s="2">
        <v>186</v>
      </c>
      <c r="Z18" s="2">
        <v>0</v>
      </c>
      <c r="AA18" s="1">
        <f t="shared" si="3"/>
        <v>2205</v>
      </c>
      <c r="AB18" s="13">
        <f t="shared" si="3"/>
        <v>0</v>
      </c>
      <c r="AC18" s="17">
        <f t="shared" si="4"/>
        <v>2205</v>
      </c>
      <c r="AE18" s="3" t="s">
        <v>15</v>
      </c>
      <c r="AF18" s="2">
        <f t="shared" si="5"/>
        <v>7740</v>
      </c>
      <c r="AG18" s="2" t="str">
        <f t="shared" si="0"/>
        <v>N.A.</v>
      </c>
      <c r="AH18" s="2">
        <f t="shared" si="0"/>
        <v>4622.5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797.01133786848072</v>
      </c>
      <c r="AQ18" s="13" t="str">
        <f t="shared" si="0"/>
        <v>N.A.</v>
      </c>
      <c r="AR18" s="14">
        <f t="shared" si="0"/>
        <v>797.01133786848072</v>
      </c>
    </row>
    <row r="19" spans="1:44" ht="15" customHeight="1" thickBot="1" x14ac:dyDescent="0.3">
      <c r="A19" s="4" t="s">
        <v>16</v>
      </c>
      <c r="B19" s="2">
        <v>8148045.0000000009</v>
      </c>
      <c r="C19" s="2">
        <v>12684989.999999998</v>
      </c>
      <c r="D19" s="2">
        <v>2090830</v>
      </c>
      <c r="E19" s="2"/>
      <c r="F19" s="2"/>
      <c r="G19" s="2">
        <v>915900</v>
      </c>
      <c r="H19" s="2">
        <v>1576622</v>
      </c>
      <c r="I19" s="2">
        <v>2097999.9999999995</v>
      </c>
      <c r="J19" s="2">
        <v>0</v>
      </c>
      <c r="K19" s="2"/>
      <c r="L19" s="1">
        <f t="shared" ref="L19" si="6">B19+D19+F19+H19+J19</f>
        <v>11815497</v>
      </c>
      <c r="M19" s="13">
        <f t="shared" ref="M19" si="7">C19+E19+G19+I19+K19</f>
        <v>15698889.999999998</v>
      </c>
      <c r="N19" s="17">
        <f t="shared" ref="N19" si="8">L19+M19</f>
        <v>27514387</v>
      </c>
      <c r="P19" s="4" t="s">
        <v>16</v>
      </c>
      <c r="Q19" s="2">
        <v>2560</v>
      </c>
      <c r="R19" s="2">
        <v>2595</v>
      </c>
      <c r="S19" s="2">
        <v>552</v>
      </c>
      <c r="T19" s="2">
        <v>0</v>
      </c>
      <c r="U19" s="2">
        <v>0</v>
      </c>
      <c r="V19" s="2">
        <v>284</v>
      </c>
      <c r="W19" s="2">
        <v>3189</v>
      </c>
      <c r="X19" s="2">
        <v>723</v>
      </c>
      <c r="Y19" s="2">
        <v>1095</v>
      </c>
      <c r="Z19" s="2">
        <v>0</v>
      </c>
      <c r="AA19" s="1">
        <f t="shared" ref="AA19" si="9">Q19+S19+U19+W19+Y19</f>
        <v>7396</v>
      </c>
      <c r="AB19" s="13">
        <f t="shared" ref="AB19" si="10">R19+T19+V19+X19+Z19</f>
        <v>3602</v>
      </c>
      <c r="AC19" s="14">
        <f t="shared" ref="AC19" si="11">AA19+AB19</f>
        <v>10998</v>
      </c>
      <c r="AE19" s="4" t="s">
        <v>16</v>
      </c>
      <c r="AF19" s="2">
        <f t="shared" si="5"/>
        <v>3182.8300781250005</v>
      </c>
      <c r="AG19" s="2">
        <f t="shared" si="0"/>
        <v>4888.2427745664736</v>
      </c>
      <c r="AH19" s="2">
        <f t="shared" si="0"/>
        <v>3787.735507246377</v>
      </c>
      <c r="AI19" s="2" t="str">
        <f t="shared" si="0"/>
        <v>N.A.</v>
      </c>
      <c r="AJ19" s="2" t="str">
        <f t="shared" si="0"/>
        <v>N.A.</v>
      </c>
      <c r="AK19" s="2">
        <f t="shared" si="0"/>
        <v>3225</v>
      </c>
      <c r="AL19" s="2">
        <f t="shared" si="0"/>
        <v>494.39385387268737</v>
      </c>
      <c r="AM19" s="2">
        <f t="shared" si="0"/>
        <v>2901.7980636237889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1597.5523255813953</v>
      </c>
      <c r="AQ19" s="13">
        <f t="shared" ref="AQ19" si="13">IFERROR(M19/AB19, "N.A.")</f>
        <v>4358.3814547473621</v>
      </c>
      <c r="AR19" s="14">
        <f t="shared" ref="AR19" si="14">IFERROR(N19/AC19, "N.A.")</f>
        <v>2501.7627750500092</v>
      </c>
    </row>
    <row r="20" spans="1:44" ht="15" customHeight="1" thickBot="1" x14ac:dyDescent="0.3">
      <c r="A20" s="5" t="s">
        <v>0</v>
      </c>
      <c r="B20" s="24">
        <f>B19+C19</f>
        <v>20833035</v>
      </c>
      <c r="C20" s="26"/>
      <c r="D20" s="24">
        <f>D19+E19</f>
        <v>2090830</v>
      </c>
      <c r="E20" s="26"/>
      <c r="F20" s="24">
        <f>F19+G19</f>
        <v>915900</v>
      </c>
      <c r="G20" s="26"/>
      <c r="H20" s="24">
        <f>H19+I19</f>
        <v>3674621.9999999995</v>
      </c>
      <c r="I20" s="26"/>
      <c r="J20" s="24">
        <f>J19+K19</f>
        <v>0</v>
      </c>
      <c r="K20" s="26"/>
      <c r="L20" s="24">
        <f>L19+M19</f>
        <v>27514387</v>
      </c>
      <c r="M20" s="25"/>
      <c r="N20" s="18">
        <f>B20+D20+F20+H20+J20</f>
        <v>27514387</v>
      </c>
      <c r="P20" s="5" t="s">
        <v>0</v>
      </c>
      <c r="Q20" s="24">
        <f>Q19+R19</f>
        <v>5155</v>
      </c>
      <c r="R20" s="26"/>
      <c r="S20" s="24">
        <f>S19+T19</f>
        <v>552</v>
      </c>
      <c r="T20" s="26"/>
      <c r="U20" s="24">
        <f>U19+V19</f>
        <v>284</v>
      </c>
      <c r="V20" s="26"/>
      <c r="W20" s="24">
        <f>W19+X19</f>
        <v>3912</v>
      </c>
      <c r="X20" s="26"/>
      <c r="Y20" s="24">
        <f>Y19+Z19</f>
        <v>1095</v>
      </c>
      <c r="Z20" s="26"/>
      <c r="AA20" s="24">
        <f>AA19+AB19</f>
        <v>10998</v>
      </c>
      <c r="AB20" s="26"/>
      <c r="AC20" s="19">
        <f>Q20+S20+U20+W20+Y20</f>
        <v>10998</v>
      </c>
      <c r="AE20" s="5" t="s">
        <v>0</v>
      </c>
      <c r="AF20" s="27">
        <f>IFERROR(B20/Q20,"N.A.")</f>
        <v>4041.3258971871969</v>
      </c>
      <c r="AG20" s="28"/>
      <c r="AH20" s="27">
        <f>IFERROR(D20/S20,"N.A.")</f>
        <v>3787.735507246377</v>
      </c>
      <c r="AI20" s="28"/>
      <c r="AJ20" s="27">
        <f>IFERROR(F20/U20,"N.A.")</f>
        <v>3225</v>
      </c>
      <c r="AK20" s="28"/>
      <c r="AL20" s="27">
        <f>IFERROR(H20/W20,"N.A.")</f>
        <v>939.32055214723914</v>
      </c>
      <c r="AM20" s="28"/>
      <c r="AN20" s="27">
        <f>IFERROR(J20/Y20,"N.A.")</f>
        <v>0</v>
      </c>
      <c r="AO20" s="28"/>
      <c r="AP20" s="27">
        <f>IFERROR(L20/AA20,"N.A.")</f>
        <v>2501.7627750500092</v>
      </c>
      <c r="AQ20" s="28"/>
      <c r="AR20" s="16">
        <f>IFERROR(N20/AC20, "N.A.")</f>
        <v>2501.7627750500092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>
        <v>426000</v>
      </c>
      <c r="E27" s="2"/>
      <c r="F27" s="2"/>
      <c r="G27" s="2"/>
      <c r="H27" s="2">
        <v>1139010.9999999998</v>
      </c>
      <c r="I27" s="2"/>
      <c r="J27" s="2">
        <v>0</v>
      </c>
      <c r="K27" s="2"/>
      <c r="L27" s="1">
        <f>B27+D27+F27+H27+J27</f>
        <v>1565010.9999999998</v>
      </c>
      <c r="M27" s="13">
        <f>C27+E27+G27+I27+K27</f>
        <v>0</v>
      </c>
      <c r="N27" s="14">
        <f>L27+M27</f>
        <v>1565010.9999999998</v>
      </c>
      <c r="P27" s="3" t="s">
        <v>12</v>
      </c>
      <c r="Q27" s="2">
        <v>0</v>
      </c>
      <c r="R27" s="2">
        <v>0</v>
      </c>
      <c r="S27" s="2">
        <v>142</v>
      </c>
      <c r="T27" s="2">
        <v>0</v>
      </c>
      <c r="U27" s="2">
        <v>0</v>
      </c>
      <c r="V27" s="2">
        <v>0</v>
      </c>
      <c r="W27" s="2">
        <v>834</v>
      </c>
      <c r="X27" s="2">
        <v>0</v>
      </c>
      <c r="Y27" s="2">
        <v>67</v>
      </c>
      <c r="Z27" s="2">
        <v>0</v>
      </c>
      <c r="AA27" s="1">
        <f>Q27+S27+U27+W27+Y27</f>
        <v>1043</v>
      </c>
      <c r="AB27" s="13">
        <f>R27+T27+V27+X27+Z27</f>
        <v>0</v>
      </c>
      <c r="AC27" s="14">
        <f>AA27+AB27</f>
        <v>1043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>
        <f t="shared" si="15"/>
        <v>3000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1365.7206235011988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1500.4899328859058</v>
      </c>
      <c r="AQ27" s="13" t="str">
        <f t="shared" si="15"/>
        <v>N.A.</v>
      </c>
      <c r="AR27" s="14">
        <f t="shared" si="15"/>
        <v>1500.4899328859058</v>
      </c>
    </row>
    <row r="28" spans="1:44" ht="15" customHeight="1" thickBot="1" x14ac:dyDescent="0.3">
      <c r="A28" s="3" t="s">
        <v>13</v>
      </c>
      <c r="B28" s="2">
        <v>43215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43215</v>
      </c>
      <c r="M28" s="13">
        <f t="shared" si="16"/>
        <v>0</v>
      </c>
      <c r="N28" s="14">
        <f t="shared" ref="N28:N30" si="17">L28+M28</f>
        <v>43215</v>
      </c>
      <c r="P28" s="3" t="s">
        <v>13</v>
      </c>
      <c r="Q28" s="2">
        <v>67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67</v>
      </c>
      <c r="AB28" s="13">
        <f t="shared" si="18"/>
        <v>0</v>
      </c>
      <c r="AC28" s="14">
        <f t="shared" ref="AC28:AC30" si="19">AA28+AB28</f>
        <v>67</v>
      </c>
      <c r="AE28" s="3" t="s">
        <v>13</v>
      </c>
      <c r="AF28" s="2">
        <f t="shared" ref="AF28:AF31" si="20">IFERROR(B28/Q28, "N.A.")</f>
        <v>645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645</v>
      </c>
      <c r="AQ28" s="13" t="str">
        <f t="shared" si="15"/>
        <v>N.A.</v>
      </c>
      <c r="AR28" s="14">
        <f t="shared" si="15"/>
        <v>645</v>
      </c>
    </row>
    <row r="29" spans="1:44" ht="15" customHeight="1" thickBot="1" x14ac:dyDescent="0.3">
      <c r="A29" s="3" t="s">
        <v>14</v>
      </c>
      <c r="B29" s="2">
        <v>4463370</v>
      </c>
      <c r="C29" s="2">
        <v>8419800</v>
      </c>
      <c r="D29" s="2">
        <v>426000</v>
      </c>
      <c r="E29" s="2"/>
      <c r="F29" s="2"/>
      <c r="G29" s="2">
        <v>0</v>
      </c>
      <c r="H29" s="2"/>
      <c r="I29" s="2">
        <v>2097999.9999999995</v>
      </c>
      <c r="J29" s="2"/>
      <c r="K29" s="2"/>
      <c r="L29" s="1">
        <f t="shared" si="16"/>
        <v>4889370</v>
      </c>
      <c r="M29" s="13">
        <f t="shared" si="16"/>
        <v>10517800</v>
      </c>
      <c r="N29" s="14">
        <f t="shared" si="17"/>
        <v>15407170</v>
      </c>
      <c r="P29" s="3" t="s">
        <v>14</v>
      </c>
      <c r="Q29" s="2">
        <v>1239</v>
      </c>
      <c r="R29" s="2">
        <v>1805</v>
      </c>
      <c r="S29" s="2">
        <v>142</v>
      </c>
      <c r="T29" s="2">
        <v>0</v>
      </c>
      <c r="U29" s="2">
        <v>0</v>
      </c>
      <c r="V29" s="2">
        <v>142</v>
      </c>
      <c r="W29" s="2">
        <v>0</v>
      </c>
      <c r="X29" s="2">
        <v>723</v>
      </c>
      <c r="Y29" s="2">
        <v>0</v>
      </c>
      <c r="Z29" s="2">
        <v>0</v>
      </c>
      <c r="AA29" s="1">
        <f t="shared" si="18"/>
        <v>1381</v>
      </c>
      <c r="AB29" s="13">
        <f t="shared" si="18"/>
        <v>2670</v>
      </c>
      <c r="AC29" s="14">
        <f t="shared" si="19"/>
        <v>4051</v>
      </c>
      <c r="AE29" s="3" t="s">
        <v>14</v>
      </c>
      <c r="AF29" s="2">
        <f t="shared" si="20"/>
        <v>3602.3970944309926</v>
      </c>
      <c r="AG29" s="2">
        <f t="shared" si="15"/>
        <v>4664.7091412742384</v>
      </c>
      <c r="AH29" s="2">
        <f t="shared" si="15"/>
        <v>3000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2901.7980636237889</v>
      </c>
      <c r="AN29" s="2" t="str">
        <f t="shared" si="15"/>
        <v>N.A.</v>
      </c>
      <c r="AO29" s="2" t="str">
        <f t="shared" si="15"/>
        <v>N.A.</v>
      </c>
      <c r="AP29" s="15">
        <f t="shared" si="15"/>
        <v>3540.456191165822</v>
      </c>
      <c r="AQ29" s="13">
        <f t="shared" si="15"/>
        <v>3939.2509363295881</v>
      </c>
      <c r="AR29" s="14">
        <f t="shared" si="15"/>
        <v>3803.3004196494694</v>
      </c>
    </row>
    <row r="30" spans="1:44" ht="15" customHeight="1" thickBot="1" x14ac:dyDescent="0.3">
      <c r="A30" s="3" t="s">
        <v>15</v>
      </c>
      <c r="B30" s="2">
        <v>518580</v>
      </c>
      <c r="C30" s="2"/>
      <c r="D30" s="2">
        <v>1238830</v>
      </c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1757410</v>
      </c>
      <c r="M30" s="13">
        <f t="shared" si="16"/>
        <v>0</v>
      </c>
      <c r="N30" s="14">
        <f t="shared" si="17"/>
        <v>1757410</v>
      </c>
      <c r="P30" s="3" t="s">
        <v>15</v>
      </c>
      <c r="Q30" s="2">
        <v>67</v>
      </c>
      <c r="R30" s="2">
        <v>0</v>
      </c>
      <c r="S30" s="2">
        <v>268</v>
      </c>
      <c r="T30" s="2">
        <v>0</v>
      </c>
      <c r="U30" s="2">
        <v>0</v>
      </c>
      <c r="V30" s="2">
        <v>0</v>
      </c>
      <c r="W30" s="2">
        <v>1684</v>
      </c>
      <c r="X30" s="2">
        <v>0</v>
      </c>
      <c r="Y30" s="2">
        <v>186</v>
      </c>
      <c r="Z30" s="2">
        <v>0</v>
      </c>
      <c r="AA30" s="1">
        <f t="shared" si="18"/>
        <v>2205</v>
      </c>
      <c r="AB30" s="13">
        <f t="shared" si="18"/>
        <v>0</v>
      </c>
      <c r="AC30" s="17">
        <f t="shared" si="19"/>
        <v>2205</v>
      </c>
      <c r="AE30" s="3" t="s">
        <v>15</v>
      </c>
      <c r="AF30" s="2">
        <f t="shared" si="20"/>
        <v>7740</v>
      </c>
      <c r="AG30" s="2" t="str">
        <f t="shared" si="15"/>
        <v>N.A.</v>
      </c>
      <c r="AH30" s="2">
        <f t="shared" si="15"/>
        <v>4622.5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797.01133786848072</v>
      </c>
      <c r="AQ30" s="13" t="str">
        <f t="shared" si="15"/>
        <v>N.A.</v>
      </c>
      <c r="AR30" s="14">
        <f t="shared" si="15"/>
        <v>797.01133786848072</v>
      </c>
    </row>
    <row r="31" spans="1:44" ht="15" customHeight="1" thickBot="1" x14ac:dyDescent="0.3">
      <c r="A31" s="4" t="s">
        <v>16</v>
      </c>
      <c r="B31" s="2">
        <v>5025165</v>
      </c>
      <c r="C31" s="2">
        <v>8419800</v>
      </c>
      <c r="D31" s="2">
        <v>2090830</v>
      </c>
      <c r="E31" s="2"/>
      <c r="F31" s="2"/>
      <c r="G31" s="2">
        <v>0</v>
      </c>
      <c r="H31" s="2">
        <v>1139010.9999999998</v>
      </c>
      <c r="I31" s="2">
        <v>2097999.9999999995</v>
      </c>
      <c r="J31" s="2">
        <v>0</v>
      </c>
      <c r="K31" s="2"/>
      <c r="L31" s="1">
        <f t="shared" ref="L31" si="21">B31+D31+F31+H31+J31</f>
        <v>8255006</v>
      </c>
      <c r="M31" s="13">
        <f t="shared" ref="M31" si="22">C31+E31+G31+I31+K31</f>
        <v>10517800</v>
      </c>
      <c r="N31" s="17">
        <f t="shared" ref="N31" si="23">L31+M31</f>
        <v>18772806</v>
      </c>
      <c r="P31" s="4" t="s">
        <v>16</v>
      </c>
      <c r="Q31" s="2">
        <v>1373</v>
      </c>
      <c r="R31" s="2">
        <v>1805</v>
      </c>
      <c r="S31" s="2">
        <v>552</v>
      </c>
      <c r="T31" s="2">
        <v>0</v>
      </c>
      <c r="U31" s="2">
        <v>0</v>
      </c>
      <c r="V31" s="2">
        <v>142</v>
      </c>
      <c r="W31" s="2">
        <v>2518</v>
      </c>
      <c r="X31" s="2">
        <v>723</v>
      </c>
      <c r="Y31" s="2">
        <v>253</v>
      </c>
      <c r="Z31" s="2">
        <v>0</v>
      </c>
      <c r="AA31" s="1">
        <f t="shared" ref="AA31" si="24">Q31+S31+U31+W31+Y31</f>
        <v>4696</v>
      </c>
      <c r="AB31" s="13">
        <f t="shared" ref="AB31" si="25">R31+T31+V31+X31+Z31</f>
        <v>2670</v>
      </c>
      <c r="AC31" s="14">
        <f t="shared" ref="AC31" si="26">AA31+AB31</f>
        <v>7366</v>
      </c>
      <c r="AE31" s="4" t="s">
        <v>16</v>
      </c>
      <c r="AF31" s="2">
        <f t="shared" si="20"/>
        <v>3659.9890750182085</v>
      </c>
      <c r="AG31" s="2">
        <f t="shared" si="15"/>
        <v>4664.7091412742384</v>
      </c>
      <c r="AH31" s="2">
        <f t="shared" si="15"/>
        <v>3787.735507246377</v>
      </c>
      <c r="AI31" s="2" t="str">
        <f t="shared" si="15"/>
        <v>N.A.</v>
      </c>
      <c r="AJ31" s="2" t="str">
        <f t="shared" si="15"/>
        <v>N.A.</v>
      </c>
      <c r="AK31" s="2">
        <f t="shared" si="15"/>
        <v>0</v>
      </c>
      <c r="AL31" s="2">
        <f t="shared" si="15"/>
        <v>452.34749801429695</v>
      </c>
      <c r="AM31" s="2">
        <f t="shared" si="15"/>
        <v>2901.7980636237889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1757.8803236797273</v>
      </c>
      <c r="AQ31" s="13">
        <f t="shared" ref="AQ31" si="28">IFERROR(M31/AB31, "N.A.")</f>
        <v>3939.2509363295881</v>
      </c>
      <c r="AR31" s="14">
        <f t="shared" ref="AR31" si="29">IFERROR(N31/AC31, "N.A.")</f>
        <v>2548.575346185175</v>
      </c>
    </row>
    <row r="32" spans="1:44" ht="15" customHeight="1" thickBot="1" x14ac:dyDescent="0.3">
      <c r="A32" s="5" t="s">
        <v>0</v>
      </c>
      <c r="B32" s="24">
        <f>B31+C31</f>
        <v>13444965</v>
      </c>
      <c r="C32" s="26"/>
      <c r="D32" s="24">
        <f>D31+E31</f>
        <v>2090830</v>
      </c>
      <c r="E32" s="26"/>
      <c r="F32" s="24">
        <f>F31+G31</f>
        <v>0</v>
      </c>
      <c r="G32" s="26"/>
      <c r="H32" s="24">
        <f>H31+I31</f>
        <v>3237010.9999999991</v>
      </c>
      <c r="I32" s="26"/>
      <c r="J32" s="24">
        <f>J31+K31</f>
        <v>0</v>
      </c>
      <c r="K32" s="26"/>
      <c r="L32" s="24">
        <f>L31+M31</f>
        <v>18772806</v>
      </c>
      <c r="M32" s="25"/>
      <c r="N32" s="18">
        <f>B32+D32+F32+H32+J32</f>
        <v>18772806</v>
      </c>
      <c r="P32" s="5" t="s">
        <v>0</v>
      </c>
      <c r="Q32" s="24">
        <f>Q31+R31</f>
        <v>3178</v>
      </c>
      <c r="R32" s="26"/>
      <c r="S32" s="24">
        <f>S31+T31</f>
        <v>552</v>
      </c>
      <c r="T32" s="26"/>
      <c r="U32" s="24">
        <f>U31+V31</f>
        <v>142</v>
      </c>
      <c r="V32" s="26"/>
      <c r="W32" s="24">
        <f>W31+X31</f>
        <v>3241</v>
      </c>
      <c r="X32" s="26"/>
      <c r="Y32" s="24">
        <f>Y31+Z31</f>
        <v>253</v>
      </c>
      <c r="Z32" s="26"/>
      <c r="AA32" s="24">
        <f>AA31+AB31</f>
        <v>7366</v>
      </c>
      <c r="AB32" s="26"/>
      <c r="AC32" s="19">
        <f>Q32+S32+U32+W32+Y32</f>
        <v>7366</v>
      </c>
      <c r="AE32" s="5" t="s">
        <v>0</v>
      </c>
      <c r="AF32" s="27">
        <f>IFERROR(B32/Q32,"N.A.")</f>
        <v>4230.6371932032725</v>
      </c>
      <c r="AG32" s="28"/>
      <c r="AH32" s="27">
        <f>IFERROR(D32/S32,"N.A.")</f>
        <v>3787.735507246377</v>
      </c>
      <c r="AI32" s="28"/>
      <c r="AJ32" s="27">
        <f>IFERROR(F32/U32,"N.A.")</f>
        <v>0</v>
      </c>
      <c r="AK32" s="28"/>
      <c r="AL32" s="27">
        <f>IFERROR(H32/W32,"N.A.")</f>
        <v>998.76920703486553</v>
      </c>
      <c r="AM32" s="28"/>
      <c r="AN32" s="27">
        <f>IFERROR(J32/Y32,"N.A.")</f>
        <v>0</v>
      </c>
      <c r="AO32" s="28"/>
      <c r="AP32" s="27">
        <f>IFERROR(L32/AA32,"N.A.")</f>
        <v>2548.575346185175</v>
      </c>
      <c r="AQ32" s="28"/>
      <c r="AR32" s="16">
        <f>IFERROR(N32/AC32, "N.A.")</f>
        <v>2548.575346185175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437611.00000000006</v>
      </c>
      <c r="I39" s="2"/>
      <c r="J39" s="2"/>
      <c r="K39" s="2"/>
      <c r="L39" s="1">
        <f>B39+D39+F39+H39+J39</f>
        <v>437611.00000000006</v>
      </c>
      <c r="M39" s="13">
        <f>C39+E39+G39+I39+K39</f>
        <v>0</v>
      </c>
      <c r="N39" s="14">
        <f>L39+M39</f>
        <v>437611.00000000006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671</v>
      </c>
      <c r="X39" s="2">
        <v>0</v>
      </c>
      <c r="Y39" s="2">
        <v>0</v>
      </c>
      <c r="Z39" s="2">
        <v>0</v>
      </c>
      <c r="AA39" s="1">
        <f>Q39+S39+U39+W39+Y39</f>
        <v>671</v>
      </c>
      <c r="AB39" s="13">
        <f>R39+T39+V39+X39+Z39</f>
        <v>0</v>
      </c>
      <c r="AC39" s="14">
        <f>AA39+AB39</f>
        <v>671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652.17734724292109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652.17734724292109</v>
      </c>
      <c r="AQ39" s="13" t="str">
        <f t="shared" si="30"/>
        <v>N.A.</v>
      </c>
      <c r="AR39" s="14">
        <f t="shared" si="30"/>
        <v>652.17734724292109</v>
      </c>
    </row>
    <row r="40" spans="1:44" ht="15" customHeight="1" thickBot="1" x14ac:dyDescent="0.3">
      <c r="A40" s="3" t="s">
        <v>13</v>
      </c>
      <c r="B40" s="2">
        <v>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142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142</v>
      </c>
      <c r="AB40" s="13">
        <f t="shared" si="33"/>
        <v>0</v>
      </c>
      <c r="AC40" s="14">
        <f t="shared" ref="AC40:AC42" si="34">AA40+AB40</f>
        <v>142</v>
      </c>
      <c r="AE40" s="3" t="s">
        <v>13</v>
      </c>
      <c r="AF40" s="2">
        <f t="shared" ref="AF40:AF43" si="35">IFERROR(B40/Q40, "N.A.")</f>
        <v>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0</v>
      </c>
      <c r="AQ40" s="13" t="str">
        <f t="shared" si="30"/>
        <v>N.A.</v>
      </c>
      <c r="AR40" s="14">
        <f t="shared" si="30"/>
        <v>0</v>
      </c>
    </row>
    <row r="41" spans="1:44" ht="15" customHeight="1" thickBot="1" x14ac:dyDescent="0.3">
      <c r="A41" s="3" t="s">
        <v>14</v>
      </c>
      <c r="B41" s="2">
        <v>3122880</v>
      </c>
      <c r="C41" s="2">
        <v>4265190</v>
      </c>
      <c r="D41" s="2"/>
      <c r="E41" s="2"/>
      <c r="F41" s="2"/>
      <c r="G41" s="2">
        <v>915900</v>
      </c>
      <c r="H41" s="2"/>
      <c r="I41" s="2"/>
      <c r="J41" s="2">
        <v>0</v>
      </c>
      <c r="K41" s="2"/>
      <c r="L41" s="1">
        <f t="shared" si="31"/>
        <v>3122880</v>
      </c>
      <c r="M41" s="13">
        <f t="shared" si="31"/>
        <v>5181090</v>
      </c>
      <c r="N41" s="14">
        <f t="shared" si="32"/>
        <v>8303970</v>
      </c>
      <c r="P41" s="3" t="s">
        <v>14</v>
      </c>
      <c r="Q41" s="2">
        <v>1045</v>
      </c>
      <c r="R41" s="2">
        <v>790</v>
      </c>
      <c r="S41" s="2">
        <v>0</v>
      </c>
      <c r="T41" s="2">
        <v>0</v>
      </c>
      <c r="U41" s="2">
        <v>0</v>
      </c>
      <c r="V41" s="2">
        <v>142</v>
      </c>
      <c r="W41" s="2">
        <v>0</v>
      </c>
      <c r="X41" s="2">
        <v>0</v>
      </c>
      <c r="Y41" s="2">
        <v>842</v>
      </c>
      <c r="Z41" s="2">
        <v>0</v>
      </c>
      <c r="AA41" s="1">
        <f t="shared" si="33"/>
        <v>1887</v>
      </c>
      <c r="AB41" s="13">
        <f t="shared" si="33"/>
        <v>932</v>
      </c>
      <c r="AC41" s="14">
        <f t="shared" si="34"/>
        <v>2819</v>
      </c>
      <c r="AE41" s="3" t="s">
        <v>14</v>
      </c>
      <c r="AF41" s="2">
        <f t="shared" si="35"/>
        <v>2988.401913875598</v>
      </c>
      <c r="AG41" s="2">
        <f t="shared" si="30"/>
        <v>5398.9746835443038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6450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1654.9443561208268</v>
      </c>
      <c r="AQ41" s="13">
        <f t="shared" si="30"/>
        <v>5559.1094420600857</v>
      </c>
      <c r="AR41" s="14">
        <f t="shared" si="30"/>
        <v>2945.7147924796027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3122880</v>
      </c>
      <c r="C43" s="2">
        <v>4265190</v>
      </c>
      <c r="D43" s="2"/>
      <c r="E43" s="2"/>
      <c r="F43" s="2"/>
      <c r="G43" s="2">
        <v>915900</v>
      </c>
      <c r="H43" s="2">
        <v>437611.00000000006</v>
      </c>
      <c r="I43" s="2"/>
      <c r="J43" s="2">
        <v>0</v>
      </c>
      <c r="K43" s="2"/>
      <c r="L43" s="1">
        <f t="shared" ref="L43" si="36">B43+D43+F43+H43+J43</f>
        <v>3560491</v>
      </c>
      <c r="M43" s="13">
        <f t="shared" ref="M43" si="37">C43+E43+G43+I43+K43</f>
        <v>5181090</v>
      </c>
      <c r="N43" s="17">
        <f t="shared" ref="N43" si="38">L43+M43</f>
        <v>8741581</v>
      </c>
      <c r="P43" s="4" t="s">
        <v>16</v>
      </c>
      <c r="Q43" s="2">
        <v>1187</v>
      </c>
      <c r="R43" s="2">
        <v>790</v>
      </c>
      <c r="S43" s="2">
        <v>0</v>
      </c>
      <c r="T43" s="2">
        <v>0</v>
      </c>
      <c r="U43" s="2">
        <v>0</v>
      </c>
      <c r="V43" s="2">
        <v>142</v>
      </c>
      <c r="W43" s="2">
        <v>671</v>
      </c>
      <c r="X43" s="2">
        <v>0</v>
      </c>
      <c r="Y43" s="2">
        <v>842</v>
      </c>
      <c r="Z43" s="2">
        <v>0</v>
      </c>
      <c r="AA43" s="1">
        <f t="shared" ref="AA43" si="39">Q43+S43+U43+W43+Y43</f>
        <v>2700</v>
      </c>
      <c r="AB43" s="13">
        <f t="shared" ref="AB43" si="40">R43+T43+V43+X43+Z43</f>
        <v>932</v>
      </c>
      <c r="AC43" s="17">
        <f t="shared" ref="AC43" si="41">AA43+AB43</f>
        <v>3632</v>
      </c>
      <c r="AE43" s="4" t="s">
        <v>16</v>
      </c>
      <c r="AF43" s="2">
        <f t="shared" si="35"/>
        <v>2630.9014321819714</v>
      </c>
      <c r="AG43" s="2">
        <f t="shared" si="30"/>
        <v>5398.9746835443038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6450</v>
      </c>
      <c r="AL43" s="2">
        <f t="shared" si="30"/>
        <v>652.17734724292109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1318.7003703703704</v>
      </c>
      <c r="AQ43" s="13">
        <f t="shared" ref="AQ43" si="43">IFERROR(M43/AB43, "N.A.")</f>
        <v>5559.1094420600857</v>
      </c>
      <c r="AR43" s="14">
        <f t="shared" ref="AR43" si="44">IFERROR(N43/AC43, "N.A.")</f>
        <v>2406.8229625550662</v>
      </c>
    </row>
    <row r="44" spans="1:44" ht="15" customHeight="1" thickBot="1" x14ac:dyDescent="0.3">
      <c r="A44" s="5" t="s">
        <v>0</v>
      </c>
      <c r="B44" s="24">
        <f>B43+C43</f>
        <v>7388070</v>
      </c>
      <c r="C44" s="26"/>
      <c r="D44" s="24">
        <f>D43+E43</f>
        <v>0</v>
      </c>
      <c r="E44" s="26"/>
      <c r="F44" s="24">
        <f>F43+G43</f>
        <v>915900</v>
      </c>
      <c r="G44" s="26"/>
      <c r="H44" s="24">
        <f>H43+I43</f>
        <v>437611.00000000006</v>
      </c>
      <c r="I44" s="26"/>
      <c r="J44" s="24">
        <f>J43+K43</f>
        <v>0</v>
      </c>
      <c r="K44" s="26"/>
      <c r="L44" s="24">
        <f>L43+M43</f>
        <v>8741581</v>
      </c>
      <c r="M44" s="25"/>
      <c r="N44" s="18">
        <f>B44+D44+F44+H44+J44</f>
        <v>8741581</v>
      </c>
      <c r="P44" s="5" t="s">
        <v>0</v>
      </c>
      <c r="Q44" s="24">
        <f>Q43+R43</f>
        <v>1977</v>
      </c>
      <c r="R44" s="26"/>
      <c r="S44" s="24">
        <f>S43+T43</f>
        <v>0</v>
      </c>
      <c r="T44" s="26"/>
      <c r="U44" s="24">
        <f>U43+V43</f>
        <v>142</v>
      </c>
      <c r="V44" s="26"/>
      <c r="W44" s="24">
        <f>W43+X43</f>
        <v>671</v>
      </c>
      <c r="X44" s="26"/>
      <c r="Y44" s="24">
        <f>Y43+Z43</f>
        <v>842</v>
      </c>
      <c r="Z44" s="26"/>
      <c r="AA44" s="24">
        <f>AA43+AB43</f>
        <v>3632</v>
      </c>
      <c r="AB44" s="25"/>
      <c r="AC44" s="18">
        <f>Q44+S44+U44+W44+Y44</f>
        <v>3632</v>
      </c>
      <c r="AE44" s="5" t="s">
        <v>0</v>
      </c>
      <c r="AF44" s="27">
        <f>IFERROR(B44/Q44,"N.A.")</f>
        <v>3737.0106221547799</v>
      </c>
      <c r="AG44" s="28"/>
      <c r="AH44" s="27" t="str">
        <f>IFERROR(D44/S44,"N.A.")</f>
        <v>N.A.</v>
      </c>
      <c r="AI44" s="28"/>
      <c r="AJ44" s="27">
        <f>IFERROR(F44/U44,"N.A.")</f>
        <v>6450</v>
      </c>
      <c r="AK44" s="28"/>
      <c r="AL44" s="27">
        <f>IFERROR(H44/W44,"N.A.")</f>
        <v>652.17734724292109</v>
      </c>
      <c r="AM44" s="28"/>
      <c r="AN44" s="27">
        <f>IFERROR(J44/Y44,"N.A.")</f>
        <v>0</v>
      </c>
      <c r="AO44" s="28"/>
      <c r="AP44" s="27">
        <f>IFERROR(L44/AA44,"N.A.")</f>
        <v>2406.8229625550662</v>
      </c>
      <c r="AQ44" s="28"/>
      <c r="AR44" s="16">
        <f>IFERROR(N44/AC44, "N.A.")</f>
        <v>2406.8229625550662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27417187.000000004</v>
      </c>
      <c r="C15" s="2"/>
      <c r="D15" s="2">
        <v>12110395.000000002</v>
      </c>
      <c r="E15" s="2"/>
      <c r="F15" s="2">
        <v>20481044.000000004</v>
      </c>
      <c r="G15" s="2"/>
      <c r="H15" s="2">
        <v>30759215.000000004</v>
      </c>
      <c r="I15" s="2"/>
      <c r="J15" s="2">
        <v>0</v>
      </c>
      <c r="K15" s="2"/>
      <c r="L15" s="1">
        <f>B15+D15+F15+H15+J15</f>
        <v>90767841.000000015</v>
      </c>
      <c r="M15" s="13">
        <f>C15+E15+G15+I15+K15</f>
        <v>0</v>
      </c>
      <c r="N15" s="14">
        <f>L15+M15</f>
        <v>90767841.000000015</v>
      </c>
      <c r="P15" s="3" t="s">
        <v>12</v>
      </c>
      <c r="Q15" s="2">
        <v>5094</v>
      </c>
      <c r="R15" s="2">
        <v>0</v>
      </c>
      <c r="S15" s="2">
        <v>2326</v>
      </c>
      <c r="T15" s="2">
        <v>0</v>
      </c>
      <c r="U15" s="2">
        <v>2583</v>
      </c>
      <c r="V15" s="2">
        <v>0</v>
      </c>
      <c r="W15" s="2">
        <v>10394</v>
      </c>
      <c r="X15" s="2">
        <v>0</v>
      </c>
      <c r="Y15" s="2">
        <v>215</v>
      </c>
      <c r="Z15" s="2">
        <v>0</v>
      </c>
      <c r="AA15" s="1">
        <f>Q15+S15+U15+W15+Y15</f>
        <v>20612</v>
      </c>
      <c r="AB15" s="13">
        <f>R15+T15+V15+X15+Z15</f>
        <v>0</v>
      </c>
      <c r="AC15" s="14">
        <f>AA15+AB15</f>
        <v>20612</v>
      </c>
      <c r="AE15" s="3" t="s">
        <v>12</v>
      </c>
      <c r="AF15" s="2">
        <f>IFERROR(B15/Q15, "N.A.")</f>
        <v>5382.2510797016103</v>
      </c>
      <c r="AG15" s="2" t="str">
        <f t="shared" ref="AG15:AR19" si="0">IFERROR(C15/R15, "N.A.")</f>
        <v>N.A.</v>
      </c>
      <c r="AH15" s="2">
        <f t="shared" si="0"/>
        <v>5206.5326741186591</v>
      </c>
      <c r="AI15" s="2" t="str">
        <f t="shared" si="0"/>
        <v>N.A.</v>
      </c>
      <c r="AJ15" s="2">
        <f t="shared" si="0"/>
        <v>7929.1691831204043</v>
      </c>
      <c r="AK15" s="2" t="str">
        <f t="shared" si="0"/>
        <v>N.A.</v>
      </c>
      <c r="AL15" s="2">
        <f t="shared" si="0"/>
        <v>2959.3241293053688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4403.6406462255009</v>
      </c>
      <c r="AQ15" s="13" t="str">
        <f t="shared" si="0"/>
        <v>N.A.</v>
      </c>
      <c r="AR15" s="14">
        <f t="shared" si="0"/>
        <v>4403.6406462255009</v>
      </c>
    </row>
    <row r="16" spans="1:44" ht="15" customHeight="1" thickBot="1" x14ac:dyDescent="0.3">
      <c r="A16" s="3" t="s">
        <v>13</v>
      </c>
      <c r="B16" s="2">
        <v>12156770.000000002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12156770.000000002</v>
      </c>
      <c r="M16" s="13">
        <f t="shared" si="1"/>
        <v>0</v>
      </c>
      <c r="N16" s="14">
        <f t="shared" ref="N16:N18" si="2">L16+M16</f>
        <v>12156770.000000002</v>
      </c>
      <c r="P16" s="3" t="s">
        <v>13</v>
      </c>
      <c r="Q16" s="2">
        <v>3089</v>
      </c>
      <c r="R16" s="2">
        <v>203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3089</v>
      </c>
      <c r="AB16" s="13">
        <f t="shared" si="3"/>
        <v>203</v>
      </c>
      <c r="AC16" s="14">
        <f t="shared" ref="AC16:AC18" si="4">AA16+AB16</f>
        <v>3292</v>
      </c>
      <c r="AE16" s="3" t="s">
        <v>13</v>
      </c>
      <c r="AF16" s="2">
        <f t="shared" ref="AF16:AF19" si="5">IFERROR(B16/Q16, "N.A.")</f>
        <v>3935.5033991583041</v>
      </c>
      <c r="AG16" s="2">
        <f t="shared" si="0"/>
        <v>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3935.5033991583041</v>
      </c>
      <c r="AQ16" s="13">
        <f t="shared" si="0"/>
        <v>0</v>
      </c>
      <c r="AR16" s="14">
        <f t="shared" si="0"/>
        <v>3692.8219927095997</v>
      </c>
    </row>
    <row r="17" spans="1:44" ht="15" customHeight="1" thickBot="1" x14ac:dyDescent="0.3">
      <c r="A17" s="3" t="s">
        <v>14</v>
      </c>
      <c r="B17" s="2">
        <v>84845549.000000015</v>
      </c>
      <c r="C17" s="2">
        <v>305405844.99999994</v>
      </c>
      <c r="D17" s="2">
        <v>23821270</v>
      </c>
      <c r="E17" s="2">
        <v>22526780.000000004</v>
      </c>
      <c r="F17" s="2"/>
      <c r="G17" s="2">
        <v>27294390</v>
      </c>
      <c r="H17" s="2"/>
      <c r="I17" s="2">
        <v>10001200</v>
      </c>
      <c r="J17" s="2">
        <v>0</v>
      </c>
      <c r="K17" s="2"/>
      <c r="L17" s="1">
        <f t="shared" si="1"/>
        <v>108666819.00000001</v>
      </c>
      <c r="M17" s="13">
        <f t="shared" si="1"/>
        <v>365228214.99999994</v>
      </c>
      <c r="N17" s="14">
        <f t="shared" si="2"/>
        <v>473895033.99999994</v>
      </c>
      <c r="P17" s="3" t="s">
        <v>14</v>
      </c>
      <c r="Q17" s="2">
        <v>13036</v>
      </c>
      <c r="R17" s="2">
        <v>42044</v>
      </c>
      <c r="S17" s="2">
        <v>2775</v>
      </c>
      <c r="T17" s="2">
        <v>3127</v>
      </c>
      <c r="U17" s="2">
        <v>0</v>
      </c>
      <c r="V17" s="2">
        <v>2630</v>
      </c>
      <c r="W17" s="2">
        <v>0</v>
      </c>
      <c r="X17" s="2">
        <v>1865</v>
      </c>
      <c r="Y17" s="2">
        <v>1688</v>
      </c>
      <c r="Z17" s="2">
        <v>0</v>
      </c>
      <c r="AA17" s="1">
        <f t="shared" si="3"/>
        <v>17499</v>
      </c>
      <c r="AB17" s="13">
        <f t="shared" si="3"/>
        <v>49666</v>
      </c>
      <c r="AC17" s="14">
        <f t="shared" si="4"/>
        <v>67165</v>
      </c>
      <c r="AE17" s="3" t="s">
        <v>14</v>
      </c>
      <c r="AF17" s="2">
        <f t="shared" si="5"/>
        <v>6508.5569960110479</v>
      </c>
      <c r="AG17" s="2">
        <f t="shared" si="0"/>
        <v>7263.9578774617057</v>
      </c>
      <c r="AH17" s="2">
        <f t="shared" si="0"/>
        <v>8584.2414414414416</v>
      </c>
      <c r="AI17" s="2">
        <f t="shared" si="0"/>
        <v>7203.9590661976345</v>
      </c>
      <c r="AJ17" s="2" t="str">
        <f t="shared" si="0"/>
        <v>N.A.</v>
      </c>
      <c r="AK17" s="2">
        <f t="shared" si="0"/>
        <v>10378.095057034221</v>
      </c>
      <c r="AL17" s="2" t="str">
        <f t="shared" si="0"/>
        <v>N.A.</v>
      </c>
      <c r="AM17" s="2">
        <f t="shared" si="0"/>
        <v>5362.5737265415546</v>
      </c>
      <c r="AN17" s="2">
        <f t="shared" si="0"/>
        <v>0</v>
      </c>
      <c r="AO17" s="2" t="str">
        <f t="shared" si="0"/>
        <v>N.A.</v>
      </c>
      <c r="AP17" s="15">
        <f t="shared" si="0"/>
        <v>6209.8873649922862</v>
      </c>
      <c r="AQ17" s="13">
        <f t="shared" si="0"/>
        <v>7353.6869286836054</v>
      </c>
      <c r="AR17" s="14">
        <f t="shared" si="0"/>
        <v>7055.6842700811421</v>
      </c>
    </row>
    <row r="18" spans="1:44" ht="15" customHeight="1" thickBot="1" x14ac:dyDescent="0.3">
      <c r="A18" s="3" t="s">
        <v>15</v>
      </c>
      <c r="B18" s="2"/>
      <c r="C18" s="2"/>
      <c r="D18" s="2">
        <v>1382880</v>
      </c>
      <c r="E18" s="2"/>
      <c r="F18" s="2"/>
      <c r="G18" s="2"/>
      <c r="H18" s="2"/>
      <c r="I18" s="2"/>
      <c r="J18" s="2"/>
      <c r="K18" s="2"/>
      <c r="L18" s="1">
        <f t="shared" si="1"/>
        <v>1382880</v>
      </c>
      <c r="M18" s="13">
        <f t="shared" si="1"/>
        <v>0</v>
      </c>
      <c r="N18" s="14">
        <f t="shared" si="2"/>
        <v>1382880</v>
      </c>
      <c r="P18" s="3" t="s">
        <v>15</v>
      </c>
      <c r="Q18" s="2">
        <v>0</v>
      </c>
      <c r="R18" s="2">
        <v>0</v>
      </c>
      <c r="S18" s="2">
        <v>402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402</v>
      </c>
      <c r="AB18" s="13">
        <f t="shared" si="3"/>
        <v>0</v>
      </c>
      <c r="AC18" s="17">
        <f t="shared" si="4"/>
        <v>402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3440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3440</v>
      </c>
      <c r="AQ18" s="13" t="str">
        <f t="shared" si="0"/>
        <v>N.A.</v>
      </c>
      <c r="AR18" s="14">
        <f t="shared" si="0"/>
        <v>3440</v>
      </c>
    </row>
    <row r="19" spans="1:44" ht="15" customHeight="1" thickBot="1" x14ac:dyDescent="0.3">
      <c r="A19" s="4" t="s">
        <v>16</v>
      </c>
      <c r="B19" s="2">
        <v>124419506</v>
      </c>
      <c r="C19" s="2">
        <v>305405844.99999994</v>
      </c>
      <c r="D19" s="2">
        <v>37314545.000000007</v>
      </c>
      <c r="E19" s="2">
        <v>22526780.000000004</v>
      </c>
      <c r="F19" s="2">
        <v>20481044.000000004</v>
      </c>
      <c r="G19" s="2">
        <v>27294390</v>
      </c>
      <c r="H19" s="2">
        <v>30759215.000000004</v>
      </c>
      <c r="I19" s="2">
        <v>10001200</v>
      </c>
      <c r="J19" s="2">
        <v>0</v>
      </c>
      <c r="K19" s="2"/>
      <c r="L19" s="1">
        <f t="shared" ref="L19" si="6">B19+D19+F19+H19+J19</f>
        <v>212974310</v>
      </c>
      <c r="M19" s="13">
        <f t="shared" ref="M19" si="7">C19+E19+G19+I19+K19</f>
        <v>365228214.99999994</v>
      </c>
      <c r="N19" s="17">
        <f t="shared" ref="N19" si="8">L19+M19</f>
        <v>578202525</v>
      </c>
      <c r="P19" s="4" t="s">
        <v>16</v>
      </c>
      <c r="Q19" s="2">
        <v>21219</v>
      </c>
      <c r="R19" s="2">
        <v>42247</v>
      </c>
      <c r="S19" s="2">
        <v>5503</v>
      </c>
      <c r="T19" s="2">
        <v>3127</v>
      </c>
      <c r="U19" s="2">
        <v>2583</v>
      </c>
      <c r="V19" s="2">
        <v>2630</v>
      </c>
      <c r="W19" s="2">
        <v>10394</v>
      </c>
      <c r="X19" s="2">
        <v>1865</v>
      </c>
      <c r="Y19" s="2">
        <v>1903</v>
      </c>
      <c r="Z19" s="2">
        <v>0</v>
      </c>
      <c r="AA19" s="1">
        <f t="shared" ref="AA19" si="9">Q19+S19+U19+W19+Y19</f>
        <v>41602</v>
      </c>
      <c r="AB19" s="13">
        <f t="shared" ref="AB19" si="10">R19+T19+V19+X19+Z19</f>
        <v>49869</v>
      </c>
      <c r="AC19" s="14">
        <f t="shared" ref="AC19" si="11">AA19+AB19</f>
        <v>91471</v>
      </c>
      <c r="AE19" s="4" t="s">
        <v>16</v>
      </c>
      <c r="AF19" s="2">
        <f t="shared" si="5"/>
        <v>5863.5895188274662</v>
      </c>
      <c r="AG19" s="2">
        <f t="shared" si="0"/>
        <v>7229.0540156697507</v>
      </c>
      <c r="AH19" s="2">
        <f t="shared" si="0"/>
        <v>6780.7641286570979</v>
      </c>
      <c r="AI19" s="2">
        <f t="shared" si="0"/>
        <v>7203.9590661976345</v>
      </c>
      <c r="AJ19" s="2">
        <f t="shared" si="0"/>
        <v>7929.1691831204043</v>
      </c>
      <c r="AK19" s="2">
        <f t="shared" si="0"/>
        <v>10378.095057034221</v>
      </c>
      <c r="AL19" s="2">
        <f t="shared" si="0"/>
        <v>2959.3241293053688</v>
      </c>
      <c r="AM19" s="2">
        <f t="shared" si="0"/>
        <v>5362.5737265415546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5119.3286380462478</v>
      </c>
      <c r="AQ19" s="13">
        <f t="shared" ref="AQ19" si="13">IFERROR(M19/AB19, "N.A.")</f>
        <v>7323.7525316328765</v>
      </c>
      <c r="AR19" s="14">
        <f t="shared" ref="AR19" si="14">IFERROR(N19/AC19, "N.A.")</f>
        <v>6321.1567054038987</v>
      </c>
    </row>
    <row r="20" spans="1:44" ht="15" customHeight="1" thickBot="1" x14ac:dyDescent="0.3">
      <c r="A20" s="5" t="s">
        <v>0</v>
      </c>
      <c r="B20" s="24">
        <f>B19+C19</f>
        <v>429825350.99999994</v>
      </c>
      <c r="C20" s="26"/>
      <c r="D20" s="24">
        <f>D19+E19</f>
        <v>59841325.000000015</v>
      </c>
      <c r="E20" s="26"/>
      <c r="F20" s="24">
        <f>F19+G19</f>
        <v>47775434</v>
      </c>
      <c r="G20" s="26"/>
      <c r="H20" s="24">
        <f>H19+I19</f>
        <v>40760415</v>
      </c>
      <c r="I20" s="26"/>
      <c r="J20" s="24">
        <f>J19+K19</f>
        <v>0</v>
      </c>
      <c r="K20" s="26"/>
      <c r="L20" s="24">
        <f>L19+M19</f>
        <v>578202525</v>
      </c>
      <c r="M20" s="25"/>
      <c r="N20" s="18">
        <f>B20+D20+F20+H20+J20</f>
        <v>578202525</v>
      </c>
      <c r="P20" s="5" t="s">
        <v>0</v>
      </c>
      <c r="Q20" s="24">
        <f>Q19+R19</f>
        <v>63466</v>
      </c>
      <c r="R20" s="26"/>
      <c r="S20" s="24">
        <f>S19+T19</f>
        <v>8630</v>
      </c>
      <c r="T20" s="26"/>
      <c r="U20" s="24">
        <f>U19+V19</f>
        <v>5213</v>
      </c>
      <c r="V20" s="26"/>
      <c r="W20" s="24">
        <f>W19+X19</f>
        <v>12259</v>
      </c>
      <c r="X20" s="26"/>
      <c r="Y20" s="24">
        <f>Y19+Z19</f>
        <v>1903</v>
      </c>
      <c r="Z20" s="26"/>
      <c r="AA20" s="24">
        <f>AA19+AB19</f>
        <v>91471</v>
      </c>
      <c r="AB20" s="26"/>
      <c r="AC20" s="19">
        <f>Q20+S20+U20+W20+Y20</f>
        <v>91471</v>
      </c>
      <c r="AE20" s="5" t="s">
        <v>0</v>
      </c>
      <c r="AF20" s="27">
        <f>IFERROR(B20/Q20,"N.A.")</f>
        <v>6772.5294015693435</v>
      </c>
      <c r="AG20" s="28"/>
      <c r="AH20" s="27">
        <f>IFERROR(D20/S20,"N.A.")</f>
        <v>6934.1048667439181</v>
      </c>
      <c r="AI20" s="28"/>
      <c r="AJ20" s="27">
        <f>IFERROR(F20/U20,"N.A.")</f>
        <v>9164.6717820832528</v>
      </c>
      <c r="AK20" s="28"/>
      <c r="AL20" s="27">
        <f>IFERROR(H20/W20,"N.A.")</f>
        <v>3324.9380047312179</v>
      </c>
      <c r="AM20" s="28"/>
      <c r="AN20" s="27">
        <f>IFERROR(J20/Y20,"N.A.")</f>
        <v>0</v>
      </c>
      <c r="AO20" s="28"/>
      <c r="AP20" s="27">
        <f>IFERROR(L20/AA20,"N.A.")</f>
        <v>6321.1567054038987</v>
      </c>
      <c r="AQ20" s="28"/>
      <c r="AR20" s="16">
        <f>IFERROR(N20/AC20, "N.A.")</f>
        <v>6321.1567054038987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25969806.999999996</v>
      </c>
      <c r="C27" s="2"/>
      <c r="D27" s="2">
        <v>11135154.999999998</v>
      </c>
      <c r="E27" s="2"/>
      <c r="F27" s="2">
        <v>15359744.000000002</v>
      </c>
      <c r="G27" s="2"/>
      <c r="H27" s="2">
        <v>20532255.000000004</v>
      </c>
      <c r="I27" s="2"/>
      <c r="J27" s="2"/>
      <c r="K27" s="2"/>
      <c r="L27" s="1">
        <f>B27+D27+F27+H27+J27</f>
        <v>72996961</v>
      </c>
      <c r="M27" s="13">
        <f>C27+E27+G27+I27+K27</f>
        <v>0</v>
      </c>
      <c r="N27" s="14">
        <f>L27+M27</f>
        <v>72996961</v>
      </c>
      <c r="P27" s="3" t="s">
        <v>12</v>
      </c>
      <c r="Q27" s="2">
        <v>4462</v>
      </c>
      <c r="R27" s="2">
        <v>0</v>
      </c>
      <c r="S27" s="2">
        <v>2137</v>
      </c>
      <c r="T27" s="2">
        <v>0</v>
      </c>
      <c r="U27" s="2">
        <v>2154</v>
      </c>
      <c r="V27" s="2">
        <v>0</v>
      </c>
      <c r="W27" s="2">
        <v>4958</v>
      </c>
      <c r="X27" s="2">
        <v>0</v>
      </c>
      <c r="Y27" s="2">
        <v>0</v>
      </c>
      <c r="Z27" s="2">
        <v>0</v>
      </c>
      <c r="AA27" s="1">
        <f>Q27+S27+U27+W27+Y27</f>
        <v>13711</v>
      </c>
      <c r="AB27" s="13">
        <f>R27+T27+V27+X27+Z27</f>
        <v>0</v>
      </c>
      <c r="AC27" s="14">
        <f>AA27+AB27</f>
        <v>13711</v>
      </c>
      <c r="AE27" s="3" t="s">
        <v>12</v>
      </c>
      <c r="AF27" s="2">
        <f>IFERROR(B27/Q27, "N.A.")</f>
        <v>5820.2167189601068</v>
      </c>
      <c r="AG27" s="2" t="str">
        <f t="shared" ref="AG27:AR31" si="15">IFERROR(C27/R27, "N.A.")</f>
        <v>N.A.</v>
      </c>
      <c r="AH27" s="2">
        <f t="shared" si="15"/>
        <v>5210.6481048198402</v>
      </c>
      <c r="AI27" s="2" t="str">
        <f t="shared" si="15"/>
        <v>N.A.</v>
      </c>
      <c r="AJ27" s="2">
        <f t="shared" si="15"/>
        <v>7130.8003714020433</v>
      </c>
      <c r="AK27" s="2" t="str">
        <f t="shared" si="15"/>
        <v>N.A.</v>
      </c>
      <c r="AL27" s="2">
        <f t="shared" si="15"/>
        <v>4141.2373941105288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5323.9706075413906</v>
      </c>
      <c r="AQ27" s="13" t="str">
        <f t="shared" si="15"/>
        <v>N.A.</v>
      </c>
      <c r="AR27" s="14">
        <f t="shared" si="15"/>
        <v>5323.9706075413906</v>
      </c>
    </row>
    <row r="28" spans="1:44" ht="15" customHeight="1" thickBot="1" x14ac:dyDescent="0.3">
      <c r="A28" s="3" t="s">
        <v>13</v>
      </c>
      <c r="B28" s="2">
        <v>2113400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2113400</v>
      </c>
      <c r="M28" s="13">
        <f t="shared" si="16"/>
        <v>0</v>
      </c>
      <c r="N28" s="14">
        <f t="shared" ref="N28:N30" si="17">L28+M28</f>
        <v>2113400</v>
      </c>
      <c r="P28" s="3" t="s">
        <v>13</v>
      </c>
      <c r="Q28" s="2">
        <v>659</v>
      </c>
      <c r="R28" s="2">
        <v>203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659</v>
      </c>
      <c r="AB28" s="13">
        <f t="shared" si="18"/>
        <v>203</v>
      </c>
      <c r="AC28" s="14">
        <f t="shared" ref="AC28:AC30" si="19">AA28+AB28</f>
        <v>862</v>
      </c>
      <c r="AE28" s="3" t="s">
        <v>13</v>
      </c>
      <c r="AF28" s="2">
        <f t="shared" ref="AF28:AF31" si="20">IFERROR(B28/Q28, "N.A.")</f>
        <v>3206.9802731411228</v>
      </c>
      <c r="AG28" s="2">
        <f t="shared" si="15"/>
        <v>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3206.9802731411228</v>
      </c>
      <c r="AQ28" s="13">
        <f t="shared" si="15"/>
        <v>0</v>
      </c>
      <c r="AR28" s="14">
        <f t="shared" si="15"/>
        <v>2451.7401392111369</v>
      </c>
    </row>
    <row r="29" spans="1:44" ht="15" customHeight="1" thickBot="1" x14ac:dyDescent="0.3">
      <c r="A29" s="3" t="s">
        <v>14</v>
      </c>
      <c r="B29" s="2">
        <v>57477180.000000007</v>
      </c>
      <c r="C29" s="2">
        <v>213512705</v>
      </c>
      <c r="D29" s="2">
        <v>20878349.999999996</v>
      </c>
      <c r="E29" s="2">
        <v>22526780.000000004</v>
      </c>
      <c r="F29" s="2"/>
      <c r="G29" s="2">
        <v>15098709.999999998</v>
      </c>
      <c r="H29" s="2"/>
      <c r="I29" s="2">
        <v>10001199.999999998</v>
      </c>
      <c r="J29" s="2">
        <v>0</v>
      </c>
      <c r="K29" s="2"/>
      <c r="L29" s="1">
        <f t="shared" si="16"/>
        <v>78355530</v>
      </c>
      <c r="M29" s="13">
        <f t="shared" si="16"/>
        <v>261139395</v>
      </c>
      <c r="N29" s="14">
        <f t="shared" si="17"/>
        <v>339494925</v>
      </c>
      <c r="P29" s="3" t="s">
        <v>14</v>
      </c>
      <c r="Q29" s="2">
        <v>8522</v>
      </c>
      <c r="R29" s="2">
        <v>27393</v>
      </c>
      <c r="S29" s="2">
        <v>2139</v>
      </c>
      <c r="T29" s="2">
        <v>2826</v>
      </c>
      <c r="U29" s="2">
        <v>0</v>
      </c>
      <c r="V29" s="2">
        <v>1485</v>
      </c>
      <c r="W29" s="2">
        <v>0</v>
      </c>
      <c r="X29" s="2">
        <v>1655</v>
      </c>
      <c r="Y29" s="2">
        <v>697</v>
      </c>
      <c r="Z29" s="2">
        <v>0</v>
      </c>
      <c r="AA29" s="1">
        <f t="shared" si="18"/>
        <v>11358</v>
      </c>
      <c r="AB29" s="13">
        <f t="shared" si="18"/>
        <v>33359</v>
      </c>
      <c r="AC29" s="14">
        <f t="shared" si="19"/>
        <v>44717</v>
      </c>
      <c r="AE29" s="3" t="s">
        <v>14</v>
      </c>
      <c r="AF29" s="2">
        <f t="shared" si="20"/>
        <v>6744.5646561839949</v>
      </c>
      <c r="AG29" s="2">
        <f t="shared" si="15"/>
        <v>7794.4257657065673</v>
      </c>
      <c r="AH29" s="2">
        <f t="shared" si="15"/>
        <v>9760.7994389901814</v>
      </c>
      <c r="AI29" s="2">
        <f t="shared" si="15"/>
        <v>7971.2597310686497</v>
      </c>
      <c r="AJ29" s="2" t="str">
        <f t="shared" si="15"/>
        <v>N.A.</v>
      </c>
      <c r="AK29" s="2">
        <f t="shared" si="15"/>
        <v>10167.48148148148</v>
      </c>
      <c r="AL29" s="2" t="str">
        <f t="shared" si="15"/>
        <v>N.A.</v>
      </c>
      <c r="AM29" s="2">
        <f t="shared" si="15"/>
        <v>6043.0211480362523</v>
      </c>
      <c r="AN29" s="2">
        <f t="shared" si="15"/>
        <v>0</v>
      </c>
      <c r="AO29" s="2" t="str">
        <f t="shared" si="15"/>
        <v>N.A.</v>
      </c>
      <c r="AP29" s="15">
        <f t="shared" si="15"/>
        <v>6898.7083993660854</v>
      </c>
      <c r="AQ29" s="13">
        <f t="shared" si="15"/>
        <v>7828.154171288108</v>
      </c>
      <c r="AR29" s="14">
        <f t="shared" si="15"/>
        <v>7592.0773978576381</v>
      </c>
    </row>
    <row r="30" spans="1:44" ht="15" customHeight="1" thickBot="1" x14ac:dyDescent="0.3">
      <c r="A30" s="3" t="s">
        <v>15</v>
      </c>
      <c r="B30" s="2"/>
      <c r="C30" s="2"/>
      <c r="D30" s="2">
        <v>1382880</v>
      </c>
      <c r="E30" s="2"/>
      <c r="F30" s="2"/>
      <c r="G30" s="2"/>
      <c r="H30" s="2"/>
      <c r="I30" s="2"/>
      <c r="J30" s="2"/>
      <c r="K30" s="2"/>
      <c r="L30" s="1">
        <f t="shared" si="16"/>
        <v>1382880</v>
      </c>
      <c r="M30" s="13">
        <f t="shared" si="16"/>
        <v>0</v>
      </c>
      <c r="N30" s="14">
        <f t="shared" si="17"/>
        <v>1382880</v>
      </c>
      <c r="P30" s="3" t="s">
        <v>15</v>
      </c>
      <c r="Q30" s="2">
        <v>0</v>
      </c>
      <c r="R30" s="2">
        <v>0</v>
      </c>
      <c r="S30" s="2">
        <v>402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402</v>
      </c>
      <c r="AB30" s="13">
        <f t="shared" si="18"/>
        <v>0</v>
      </c>
      <c r="AC30" s="17">
        <f t="shared" si="19"/>
        <v>402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3440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3440</v>
      </c>
      <c r="AQ30" s="13" t="str">
        <f t="shared" si="15"/>
        <v>N.A.</v>
      </c>
      <c r="AR30" s="14">
        <f t="shared" si="15"/>
        <v>3440</v>
      </c>
    </row>
    <row r="31" spans="1:44" ht="15" customHeight="1" thickBot="1" x14ac:dyDescent="0.3">
      <c r="A31" s="4" t="s">
        <v>16</v>
      </c>
      <c r="B31" s="2">
        <v>85560387.00000003</v>
      </c>
      <c r="C31" s="2">
        <v>213512704.99999982</v>
      </c>
      <c r="D31" s="2">
        <v>33396385.000000004</v>
      </c>
      <c r="E31" s="2">
        <v>22526780.000000004</v>
      </c>
      <c r="F31" s="2">
        <v>15359744.000000002</v>
      </c>
      <c r="G31" s="2">
        <v>15098709.999999998</v>
      </c>
      <c r="H31" s="2">
        <v>20532255.000000004</v>
      </c>
      <c r="I31" s="2">
        <v>10001199.999999998</v>
      </c>
      <c r="J31" s="2">
        <v>0</v>
      </c>
      <c r="K31" s="2"/>
      <c r="L31" s="1">
        <f t="shared" ref="L31" si="21">B31+D31+F31+H31+J31</f>
        <v>154848771.00000003</v>
      </c>
      <c r="M31" s="13">
        <f t="shared" ref="M31" si="22">C31+E31+G31+I31+K31</f>
        <v>261139394.99999982</v>
      </c>
      <c r="N31" s="17">
        <f t="shared" ref="N31" si="23">L31+M31</f>
        <v>415988165.99999988</v>
      </c>
      <c r="P31" s="4" t="s">
        <v>16</v>
      </c>
      <c r="Q31" s="2">
        <v>13643</v>
      </c>
      <c r="R31" s="2">
        <v>27596</v>
      </c>
      <c r="S31" s="2">
        <v>4678</v>
      </c>
      <c r="T31" s="2">
        <v>2826</v>
      </c>
      <c r="U31" s="2">
        <v>2154</v>
      </c>
      <c r="V31" s="2">
        <v>1485</v>
      </c>
      <c r="W31" s="2">
        <v>4958</v>
      </c>
      <c r="X31" s="2">
        <v>1655</v>
      </c>
      <c r="Y31" s="2">
        <v>697</v>
      </c>
      <c r="Z31" s="2">
        <v>0</v>
      </c>
      <c r="AA31" s="1">
        <f t="shared" ref="AA31" si="24">Q31+S31+U31+W31+Y31</f>
        <v>26130</v>
      </c>
      <c r="AB31" s="13">
        <f t="shared" ref="AB31" si="25">R31+T31+V31+X31+Z31</f>
        <v>33562</v>
      </c>
      <c r="AC31" s="14">
        <f t="shared" ref="AC31" si="26">AA31+AB31</f>
        <v>59692</v>
      </c>
      <c r="AE31" s="4" t="s">
        <v>16</v>
      </c>
      <c r="AF31" s="2">
        <f t="shared" si="20"/>
        <v>6271.3763101957065</v>
      </c>
      <c r="AG31" s="2">
        <f t="shared" si="15"/>
        <v>7737.0888896941524</v>
      </c>
      <c r="AH31" s="2">
        <f t="shared" si="15"/>
        <v>7139.0305686190686</v>
      </c>
      <c r="AI31" s="2">
        <f t="shared" si="15"/>
        <v>7971.2597310686497</v>
      </c>
      <c r="AJ31" s="2">
        <f t="shared" si="15"/>
        <v>7130.8003714020433</v>
      </c>
      <c r="AK31" s="2">
        <f t="shared" si="15"/>
        <v>10167.48148148148</v>
      </c>
      <c r="AL31" s="2">
        <f t="shared" si="15"/>
        <v>4141.2373941105288</v>
      </c>
      <c r="AM31" s="2">
        <f t="shared" si="15"/>
        <v>6043.0211480362523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5926.0915040183709</v>
      </c>
      <c r="AQ31" s="13">
        <f t="shared" ref="AQ31" si="28">IFERROR(M31/AB31, "N.A.")</f>
        <v>7780.8055241046368</v>
      </c>
      <c r="AR31" s="14">
        <f t="shared" ref="AR31" si="29">IFERROR(N31/AC31, "N.A.")</f>
        <v>6968.9098371641066</v>
      </c>
    </row>
    <row r="32" spans="1:44" ht="15" customHeight="1" thickBot="1" x14ac:dyDescent="0.3">
      <c r="A32" s="5" t="s">
        <v>0</v>
      </c>
      <c r="B32" s="24">
        <f>B31+C31</f>
        <v>299073091.99999988</v>
      </c>
      <c r="C32" s="26"/>
      <c r="D32" s="24">
        <f>D31+E31</f>
        <v>55923165.000000007</v>
      </c>
      <c r="E32" s="26"/>
      <c r="F32" s="24">
        <f>F31+G31</f>
        <v>30458454</v>
      </c>
      <c r="G32" s="26"/>
      <c r="H32" s="24">
        <f>H31+I31</f>
        <v>30533455</v>
      </c>
      <c r="I32" s="26"/>
      <c r="J32" s="24">
        <f>J31+K31</f>
        <v>0</v>
      </c>
      <c r="K32" s="26"/>
      <c r="L32" s="24">
        <f>L31+M31</f>
        <v>415988165.99999988</v>
      </c>
      <c r="M32" s="25"/>
      <c r="N32" s="18">
        <f>B32+D32+F32+H32+J32</f>
        <v>415988165.99999988</v>
      </c>
      <c r="P32" s="5" t="s">
        <v>0</v>
      </c>
      <c r="Q32" s="24">
        <f>Q31+R31</f>
        <v>41239</v>
      </c>
      <c r="R32" s="26"/>
      <c r="S32" s="24">
        <f>S31+T31</f>
        <v>7504</v>
      </c>
      <c r="T32" s="26"/>
      <c r="U32" s="24">
        <f>U31+V31</f>
        <v>3639</v>
      </c>
      <c r="V32" s="26"/>
      <c r="W32" s="24">
        <f>W31+X31</f>
        <v>6613</v>
      </c>
      <c r="X32" s="26"/>
      <c r="Y32" s="24">
        <f>Y31+Z31</f>
        <v>697</v>
      </c>
      <c r="Z32" s="26"/>
      <c r="AA32" s="24">
        <f>AA31+AB31</f>
        <v>59692</v>
      </c>
      <c r="AB32" s="26"/>
      <c r="AC32" s="19">
        <f>Q32+S32+U32+W32+Y32</f>
        <v>59692</v>
      </c>
      <c r="AE32" s="5" t="s">
        <v>0</v>
      </c>
      <c r="AF32" s="27">
        <f>IFERROR(B32/Q32,"N.A.")</f>
        <v>7252.1906932757802</v>
      </c>
      <c r="AG32" s="28"/>
      <c r="AH32" s="27">
        <f>IFERROR(D32/S32,"N.A.")</f>
        <v>7452.4473614072504</v>
      </c>
      <c r="AI32" s="28"/>
      <c r="AJ32" s="27">
        <f>IFERROR(F32/U32,"N.A.")</f>
        <v>8370.0065952184668</v>
      </c>
      <c r="AK32" s="28"/>
      <c r="AL32" s="27">
        <f>IFERROR(H32/W32,"N.A.")</f>
        <v>4617.1866021472861</v>
      </c>
      <c r="AM32" s="28"/>
      <c r="AN32" s="27">
        <f>IFERROR(J32/Y32,"N.A.")</f>
        <v>0</v>
      </c>
      <c r="AO32" s="28"/>
      <c r="AP32" s="27">
        <f>IFERROR(L32/AA32,"N.A.")</f>
        <v>6968.9098371641066</v>
      </c>
      <c r="AQ32" s="28"/>
      <c r="AR32" s="16">
        <f>IFERROR(N32/AC32, "N.A.")</f>
        <v>6968.9098371641066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1447380</v>
      </c>
      <c r="C39" s="2"/>
      <c r="D39" s="2">
        <v>975240</v>
      </c>
      <c r="E39" s="2"/>
      <c r="F39" s="2">
        <v>5121300</v>
      </c>
      <c r="G39" s="2"/>
      <c r="H39" s="2">
        <v>10226960</v>
      </c>
      <c r="I39" s="2"/>
      <c r="J39" s="2">
        <v>0</v>
      </c>
      <c r="K39" s="2"/>
      <c r="L39" s="1">
        <f>B39+D39+F39+H39+J39</f>
        <v>17770880</v>
      </c>
      <c r="M39" s="13">
        <f>C39+E39+G39+I39+K39</f>
        <v>0</v>
      </c>
      <c r="N39" s="14">
        <f>L39+M39</f>
        <v>17770880</v>
      </c>
      <c r="P39" s="3" t="s">
        <v>12</v>
      </c>
      <c r="Q39" s="2">
        <v>632</v>
      </c>
      <c r="R39" s="2">
        <v>0</v>
      </c>
      <c r="S39" s="2">
        <v>189</v>
      </c>
      <c r="T39" s="2">
        <v>0</v>
      </c>
      <c r="U39" s="2">
        <v>429</v>
      </c>
      <c r="V39" s="2">
        <v>0</v>
      </c>
      <c r="W39" s="2">
        <v>5436</v>
      </c>
      <c r="X39" s="2">
        <v>0</v>
      </c>
      <c r="Y39" s="2">
        <v>215</v>
      </c>
      <c r="Z39" s="2">
        <v>0</v>
      </c>
      <c r="AA39" s="1">
        <f>Q39+S39+U39+W39+Y39</f>
        <v>6901</v>
      </c>
      <c r="AB39" s="13">
        <f>R39+T39+V39+X39+Z39</f>
        <v>0</v>
      </c>
      <c r="AC39" s="14">
        <f>AA39+AB39</f>
        <v>6901</v>
      </c>
      <c r="AE39" s="3" t="s">
        <v>12</v>
      </c>
      <c r="AF39" s="2">
        <f>IFERROR(B39/Q39, "N.A.")</f>
        <v>2290.1582278481014</v>
      </c>
      <c r="AG39" s="2" t="str">
        <f t="shared" ref="AG39:AR43" si="30">IFERROR(C39/R39, "N.A.")</f>
        <v>N.A.</v>
      </c>
      <c r="AH39" s="2">
        <f t="shared" si="30"/>
        <v>5160</v>
      </c>
      <c r="AI39" s="2" t="str">
        <f t="shared" si="30"/>
        <v>N.A.</v>
      </c>
      <c r="AJ39" s="2">
        <f t="shared" si="30"/>
        <v>11937.762237762237</v>
      </c>
      <c r="AK39" s="2" t="str">
        <f t="shared" si="30"/>
        <v>N.A.</v>
      </c>
      <c r="AL39" s="2">
        <f t="shared" si="30"/>
        <v>1881.3392200147166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2575.1166497609042</v>
      </c>
      <c r="AQ39" s="13" t="str">
        <f t="shared" si="30"/>
        <v>N.A.</v>
      </c>
      <c r="AR39" s="14">
        <f t="shared" si="30"/>
        <v>2575.1166497609042</v>
      </c>
    </row>
    <row r="40" spans="1:44" ht="15" customHeight="1" thickBot="1" x14ac:dyDescent="0.3">
      <c r="A40" s="3" t="s">
        <v>13</v>
      </c>
      <c r="B40" s="2">
        <v>10043370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10043370</v>
      </c>
      <c r="M40" s="13">
        <f t="shared" si="31"/>
        <v>0</v>
      </c>
      <c r="N40" s="14">
        <f t="shared" ref="N40:N42" si="32">L40+M40</f>
        <v>10043370</v>
      </c>
      <c r="P40" s="3" t="s">
        <v>13</v>
      </c>
      <c r="Q40" s="2">
        <v>2430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2430</v>
      </c>
      <c r="AB40" s="13">
        <f t="shared" si="33"/>
        <v>0</v>
      </c>
      <c r="AC40" s="14">
        <f t="shared" ref="AC40:AC42" si="34">AA40+AB40</f>
        <v>2430</v>
      </c>
      <c r="AE40" s="3" t="s">
        <v>13</v>
      </c>
      <c r="AF40" s="2">
        <f t="shared" ref="AF40:AF43" si="35">IFERROR(B40/Q40, "N.A.")</f>
        <v>4133.0740740740739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4133.0740740740739</v>
      </c>
      <c r="AQ40" s="13" t="str">
        <f t="shared" si="30"/>
        <v>N.A.</v>
      </c>
      <c r="AR40" s="14">
        <f t="shared" si="30"/>
        <v>4133.0740740740739</v>
      </c>
    </row>
    <row r="41" spans="1:44" ht="15" customHeight="1" thickBot="1" x14ac:dyDescent="0.3">
      <c r="A41" s="3" t="s">
        <v>14</v>
      </c>
      <c r="B41" s="2">
        <v>27368368.999999996</v>
      </c>
      <c r="C41" s="2">
        <v>91893139.999999985</v>
      </c>
      <c r="D41" s="2">
        <v>2942919.9999999995</v>
      </c>
      <c r="E41" s="2">
        <v>0</v>
      </c>
      <c r="F41" s="2"/>
      <c r="G41" s="2">
        <v>12195679.999999998</v>
      </c>
      <c r="H41" s="2"/>
      <c r="I41" s="2">
        <v>0</v>
      </c>
      <c r="J41" s="2">
        <v>0</v>
      </c>
      <c r="K41" s="2"/>
      <c r="L41" s="1">
        <f t="shared" si="31"/>
        <v>30311288.999999996</v>
      </c>
      <c r="M41" s="13">
        <f t="shared" si="31"/>
        <v>104088819.99999999</v>
      </c>
      <c r="N41" s="14">
        <f t="shared" si="32"/>
        <v>134400108.99999997</v>
      </c>
      <c r="P41" s="3" t="s">
        <v>14</v>
      </c>
      <c r="Q41" s="2">
        <v>4514</v>
      </c>
      <c r="R41" s="2">
        <v>14651</v>
      </c>
      <c r="S41" s="2">
        <v>636</v>
      </c>
      <c r="T41" s="2">
        <v>301</v>
      </c>
      <c r="U41" s="2">
        <v>0</v>
      </c>
      <c r="V41" s="2">
        <v>1145</v>
      </c>
      <c r="W41" s="2">
        <v>0</v>
      </c>
      <c r="X41" s="2">
        <v>210</v>
      </c>
      <c r="Y41" s="2">
        <v>991</v>
      </c>
      <c r="Z41" s="2">
        <v>0</v>
      </c>
      <c r="AA41" s="1">
        <f t="shared" si="33"/>
        <v>6141</v>
      </c>
      <c r="AB41" s="13">
        <f t="shared" si="33"/>
        <v>16307</v>
      </c>
      <c r="AC41" s="14">
        <f t="shared" si="34"/>
        <v>22448</v>
      </c>
      <c r="AE41" s="3" t="s">
        <v>14</v>
      </c>
      <c r="AF41" s="2">
        <f t="shared" si="35"/>
        <v>6062.9971200708897</v>
      </c>
      <c r="AG41" s="2">
        <f t="shared" si="30"/>
        <v>6272.1411507746898</v>
      </c>
      <c r="AH41" s="2">
        <f t="shared" si="30"/>
        <v>4627.2327044025151</v>
      </c>
      <c r="AI41" s="2">
        <f t="shared" si="30"/>
        <v>0</v>
      </c>
      <c r="AJ41" s="2" t="str">
        <f t="shared" si="30"/>
        <v>N.A.</v>
      </c>
      <c r="AK41" s="2">
        <f t="shared" si="30"/>
        <v>10651.248908296942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4935.8881289692226</v>
      </c>
      <c r="AQ41" s="13">
        <f t="shared" si="30"/>
        <v>6383.0759796406446</v>
      </c>
      <c r="AR41" s="14">
        <f t="shared" si="30"/>
        <v>5987.1752049180313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38859119.000000007</v>
      </c>
      <c r="C43" s="2">
        <v>91893139.999999985</v>
      </c>
      <c r="D43" s="2">
        <v>3918160.0000000005</v>
      </c>
      <c r="E43" s="2">
        <v>0</v>
      </c>
      <c r="F43" s="2">
        <v>5121300</v>
      </c>
      <c r="G43" s="2">
        <v>12195679.999999998</v>
      </c>
      <c r="H43" s="2">
        <v>10226960</v>
      </c>
      <c r="I43" s="2">
        <v>0</v>
      </c>
      <c r="J43" s="2">
        <v>0</v>
      </c>
      <c r="K43" s="2"/>
      <c r="L43" s="1">
        <f t="shared" ref="L43" si="36">B43+D43+F43+H43+J43</f>
        <v>58125539.000000007</v>
      </c>
      <c r="M43" s="13">
        <f t="shared" ref="M43" si="37">C43+E43+G43+I43+K43</f>
        <v>104088819.99999999</v>
      </c>
      <c r="N43" s="17">
        <f t="shared" ref="N43" si="38">L43+M43</f>
        <v>162214359</v>
      </c>
      <c r="P43" s="4" t="s">
        <v>16</v>
      </c>
      <c r="Q43" s="2">
        <v>7576</v>
      </c>
      <c r="R43" s="2">
        <v>14651</v>
      </c>
      <c r="S43" s="2">
        <v>825</v>
      </c>
      <c r="T43" s="2">
        <v>301</v>
      </c>
      <c r="U43" s="2">
        <v>429</v>
      </c>
      <c r="V43" s="2">
        <v>1145</v>
      </c>
      <c r="W43" s="2">
        <v>5436</v>
      </c>
      <c r="X43" s="2">
        <v>210</v>
      </c>
      <c r="Y43" s="2">
        <v>1206</v>
      </c>
      <c r="Z43" s="2">
        <v>0</v>
      </c>
      <c r="AA43" s="1">
        <f t="shared" ref="AA43" si="39">Q43+S43+U43+W43+Y43</f>
        <v>15472</v>
      </c>
      <c r="AB43" s="13">
        <f t="shared" ref="AB43" si="40">R43+T43+V43+X43+Z43</f>
        <v>16307</v>
      </c>
      <c r="AC43" s="17">
        <f t="shared" ref="AC43" si="41">AA43+AB43</f>
        <v>31779</v>
      </c>
      <c r="AE43" s="4" t="s">
        <v>16</v>
      </c>
      <c r="AF43" s="2">
        <f t="shared" si="35"/>
        <v>5129.2395723336867</v>
      </c>
      <c r="AG43" s="2">
        <f t="shared" si="30"/>
        <v>6272.1411507746898</v>
      </c>
      <c r="AH43" s="2">
        <f t="shared" si="30"/>
        <v>4749.2848484848491</v>
      </c>
      <c r="AI43" s="2">
        <f t="shared" si="30"/>
        <v>0</v>
      </c>
      <c r="AJ43" s="2">
        <f t="shared" si="30"/>
        <v>11937.762237762237</v>
      </c>
      <c r="AK43" s="2">
        <f t="shared" si="30"/>
        <v>10651.248908296942</v>
      </c>
      <c r="AL43" s="2">
        <f t="shared" si="30"/>
        <v>1881.3392200147166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3756.8212900723893</v>
      </c>
      <c r="AQ43" s="13">
        <f t="shared" ref="AQ43" si="43">IFERROR(M43/AB43, "N.A.")</f>
        <v>6383.0759796406446</v>
      </c>
      <c r="AR43" s="14">
        <f t="shared" ref="AR43" si="44">IFERROR(N43/AC43, "N.A.")</f>
        <v>5104.451335787784</v>
      </c>
    </row>
    <row r="44" spans="1:44" ht="15" customHeight="1" thickBot="1" x14ac:dyDescent="0.3">
      <c r="A44" s="5" t="s">
        <v>0</v>
      </c>
      <c r="B44" s="24">
        <f>B43+C43</f>
        <v>130752259</v>
      </c>
      <c r="C44" s="26"/>
      <c r="D44" s="24">
        <f>D43+E43</f>
        <v>3918160.0000000005</v>
      </c>
      <c r="E44" s="26"/>
      <c r="F44" s="24">
        <f>F43+G43</f>
        <v>17316980</v>
      </c>
      <c r="G44" s="26"/>
      <c r="H44" s="24">
        <f>H43+I43</f>
        <v>10226960</v>
      </c>
      <c r="I44" s="26"/>
      <c r="J44" s="24">
        <f>J43+K43</f>
        <v>0</v>
      </c>
      <c r="K44" s="26"/>
      <c r="L44" s="24">
        <f>L43+M43</f>
        <v>162214359</v>
      </c>
      <c r="M44" s="25"/>
      <c r="N44" s="18">
        <f>B44+D44+F44+H44+J44</f>
        <v>162214359</v>
      </c>
      <c r="P44" s="5" t="s">
        <v>0</v>
      </c>
      <c r="Q44" s="24">
        <f>Q43+R43</f>
        <v>22227</v>
      </c>
      <c r="R44" s="26"/>
      <c r="S44" s="24">
        <f>S43+T43</f>
        <v>1126</v>
      </c>
      <c r="T44" s="26"/>
      <c r="U44" s="24">
        <f>U43+V43</f>
        <v>1574</v>
      </c>
      <c r="V44" s="26"/>
      <c r="W44" s="24">
        <f>W43+X43</f>
        <v>5646</v>
      </c>
      <c r="X44" s="26"/>
      <c r="Y44" s="24">
        <f>Y43+Z43</f>
        <v>1206</v>
      </c>
      <c r="Z44" s="26"/>
      <c r="AA44" s="24">
        <f>AA43+AB43</f>
        <v>31779</v>
      </c>
      <c r="AB44" s="25"/>
      <c r="AC44" s="18">
        <f>Q44+S44+U44+W44+Y44</f>
        <v>31779</v>
      </c>
      <c r="AE44" s="5" t="s">
        <v>0</v>
      </c>
      <c r="AF44" s="27">
        <f>IFERROR(B44/Q44,"N.A.")</f>
        <v>5882.586898816754</v>
      </c>
      <c r="AG44" s="28"/>
      <c r="AH44" s="27">
        <f>IFERROR(D44/S44,"N.A.")</f>
        <v>3479.7158081705156</v>
      </c>
      <c r="AI44" s="28"/>
      <c r="AJ44" s="27">
        <f>IFERROR(F44/U44,"N.A.")</f>
        <v>11001.893265565439</v>
      </c>
      <c r="AK44" s="28"/>
      <c r="AL44" s="27">
        <f>IFERROR(H44/W44,"N.A.")</f>
        <v>1811.3637973786751</v>
      </c>
      <c r="AM44" s="28"/>
      <c r="AN44" s="27">
        <f>IFERROR(J44/Y44,"N.A.")</f>
        <v>0</v>
      </c>
      <c r="AO44" s="28"/>
      <c r="AP44" s="27">
        <f>IFERROR(L44/AA44,"N.A.")</f>
        <v>5104.451335787784</v>
      </c>
      <c r="AQ44" s="28"/>
      <c r="AR44" s="16">
        <f>IFERROR(N44/AC44, "N.A.")</f>
        <v>5104.451335787784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1157650</v>
      </c>
      <c r="C15" s="2"/>
      <c r="D15" s="2">
        <v>1413840</v>
      </c>
      <c r="E15" s="2"/>
      <c r="F15" s="2"/>
      <c r="G15" s="2"/>
      <c r="H15" s="2">
        <v>1252180</v>
      </c>
      <c r="I15" s="2"/>
      <c r="J15" s="2"/>
      <c r="K15" s="2"/>
      <c r="L15" s="1">
        <f>B15+D15+F15+H15+J15</f>
        <v>3823670</v>
      </c>
      <c r="M15" s="13">
        <f>C15+E15+G15+I15+K15</f>
        <v>0</v>
      </c>
      <c r="N15" s="14">
        <f>L15+M15</f>
        <v>3823670</v>
      </c>
      <c r="P15" s="3" t="s">
        <v>12</v>
      </c>
      <c r="Q15" s="2">
        <v>411</v>
      </c>
      <c r="R15" s="2">
        <v>0</v>
      </c>
      <c r="S15" s="2">
        <v>274</v>
      </c>
      <c r="T15" s="2">
        <v>0</v>
      </c>
      <c r="U15" s="2">
        <v>0</v>
      </c>
      <c r="V15" s="2">
        <v>0</v>
      </c>
      <c r="W15" s="2">
        <v>548</v>
      </c>
      <c r="X15" s="2">
        <v>0</v>
      </c>
      <c r="Y15" s="2">
        <v>0</v>
      </c>
      <c r="Z15" s="2">
        <v>0</v>
      </c>
      <c r="AA15" s="1">
        <f>Q15+S15+U15+W15+Y15</f>
        <v>1233</v>
      </c>
      <c r="AB15" s="13">
        <f>R15+T15+V15+X15+Z15</f>
        <v>0</v>
      </c>
      <c r="AC15" s="14">
        <f>AA15+AB15</f>
        <v>1233</v>
      </c>
      <c r="AE15" s="3" t="s">
        <v>12</v>
      </c>
      <c r="AF15" s="2">
        <f>IFERROR(B15/Q15, "N.A.")</f>
        <v>2816.6666666666665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2285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3101.1111111111113</v>
      </c>
      <c r="AQ15" s="13" t="str">
        <f t="shared" si="0"/>
        <v>N.A.</v>
      </c>
      <c r="AR15" s="14">
        <f t="shared" si="0"/>
        <v>3101.1111111111113</v>
      </c>
    </row>
    <row r="16" spans="1:44" ht="15" customHeight="1" thickBot="1" x14ac:dyDescent="0.3">
      <c r="A16" s="3" t="s">
        <v>13</v>
      </c>
      <c r="B16" s="2">
        <v>1305610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1305610</v>
      </c>
      <c r="M16" s="13">
        <f t="shared" si="1"/>
        <v>0</v>
      </c>
      <c r="N16" s="14">
        <f t="shared" ref="N16:N18" si="2">L16+M16</f>
        <v>1305610</v>
      </c>
      <c r="P16" s="3" t="s">
        <v>13</v>
      </c>
      <c r="Q16" s="2">
        <v>685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685</v>
      </c>
      <c r="AB16" s="13">
        <f t="shared" si="3"/>
        <v>0</v>
      </c>
      <c r="AC16" s="14">
        <f t="shared" ref="AC16:AC18" si="4">AA16+AB16</f>
        <v>685</v>
      </c>
      <c r="AE16" s="3" t="s">
        <v>13</v>
      </c>
      <c r="AF16" s="2">
        <f t="shared" ref="AF16:AF19" si="5">IFERROR(B16/Q16, "N.A.")</f>
        <v>1906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1906</v>
      </c>
      <c r="AQ16" s="13" t="str">
        <f t="shared" si="0"/>
        <v>N.A.</v>
      </c>
      <c r="AR16" s="14">
        <f t="shared" si="0"/>
        <v>1906</v>
      </c>
    </row>
    <row r="17" spans="1:44" ht="15" customHeight="1" thickBot="1" x14ac:dyDescent="0.3">
      <c r="A17" s="3" t="s">
        <v>14</v>
      </c>
      <c r="B17" s="2">
        <v>3074280</v>
      </c>
      <c r="C17" s="2">
        <v>13119120</v>
      </c>
      <c r="D17" s="2"/>
      <c r="E17" s="2"/>
      <c r="F17" s="2"/>
      <c r="G17" s="2"/>
      <c r="H17" s="2"/>
      <c r="I17" s="2"/>
      <c r="J17" s="2"/>
      <c r="K17" s="2"/>
      <c r="L17" s="1">
        <f t="shared" si="1"/>
        <v>3074280</v>
      </c>
      <c r="M17" s="13">
        <f t="shared" si="1"/>
        <v>13119120</v>
      </c>
      <c r="N17" s="14">
        <f t="shared" si="2"/>
        <v>16193400</v>
      </c>
      <c r="P17" s="3" t="s">
        <v>14</v>
      </c>
      <c r="Q17" s="2">
        <v>685</v>
      </c>
      <c r="R17" s="2">
        <v>2466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685</v>
      </c>
      <c r="AB17" s="13">
        <f t="shared" si="3"/>
        <v>2466</v>
      </c>
      <c r="AC17" s="14">
        <f t="shared" si="4"/>
        <v>3151</v>
      </c>
      <c r="AE17" s="3" t="s">
        <v>14</v>
      </c>
      <c r="AF17" s="2">
        <f t="shared" si="5"/>
        <v>4488</v>
      </c>
      <c r="AG17" s="2">
        <f t="shared" si="0"/>
        <v>5320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4488</v>
      </c>
      <c r="AQ17" s="13">
        <f t="shared" si="0"/>
        <v>5320</v>
      </c>
      <c r="AR17" s="14">
        <f t="shared" si="0"/>
        <v>5139.130434782609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5537540.0000000009</v>
      </c>
      <c r="C19" s="2">
        <v>13119120</v>
      </c>
      <c r="D19" s="2">
        <v>1413840</v>
      </c>
      <c r="E19" s="2"/>
      <c r="F19" s="2"/>
      <c r="G19" s="2"/>
      <c r="H19" s="2">
        <v>1252180</v>
      </c>
      <c r="I19" s="2"/>
      <c r="J19" s="2"/>
      <c r="K19" s="2"/>
      <c r="L19" s="1">
        <f t="shared" ref="L19" si="6">B19+D19+F19+H19+J19</f>
        <v>8203560.0000000009</v>
      </c>
      <c r="M19" s="13">
        <f t="shared" ref="M19" si="7">C19+E19+G19+I19+K19</f>
        <v>13119120</v>
      </c>
      <c r="N19" s="17">
        <f t="shared" ref="N19" si="8">L19+M19</f>
        <v>21322680</v>
      </c>
      <c r="P19" s="4" t="s">
        <v>16</v>
      </c>
      <c r="Q19" s="2">
        <v>1781</v>
      </c>
      <c r="R19" s="2">
        <v>2466</v>
      </c>
      <c r="S19" s="2">
        <v>274</v>
      </c>
      <c r="T19" s="2">
        <v>0</v>
      </c>
      <c r="U19" s="2">
        <v>0</v>
      </c>
      <c r="V19" s="2">
        <v>0</v>
      </c>
      <c r="W19" s="2">
        <v>548</v>
      </c>
      <c r="X19" s="2">
        <v>0</v>
      </c>
      <c r="Y19" s="2">
        <v>0</v>
      </c>
      <c r="Z19" s="2">
        <v>0</v>
      </c>
      <c r="AA19" s="1">
        <f t="shared" ref="AA19" si="9">Q19+S19+U19+W19+Y19</f>
        <v>2603</v>
      </c>
      <c r="AB19" s="13">
        <f t="shared" ref="AB19" si="10">R19+T19+V19+X19+Z19</f>
        <v>2466</v>
      </c>
      <c r="AC19" s="14">
        <f t="shared" ref="AC19" si="11">AA19+AB19</f>
        <v>5069</v>
      </c>
      <c r="AE19" s="4" t="s">
        <v>16</v>
      </c>
      <c r="AF19" s="2">
        <f t="shared" si="5"/>
        <v>3109.23076923077</v>
      </c>
      <c r="AG19" s="2">
        <f t="shared" si="0"/>
        <v>5320</v>
      </c>
      <c r="AH19" s="2">
        <f t="shared" si="0"/>
        <v>5160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2285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3151.5789473684213</v>
      </c>
      <c r="AQ19" s="13">
        <f t="shared" ref="AQ19" si="13">IFERROR(M19/AB19, "N.A.")</f>
        <v>5320</v>
      </c>
      <c r="AR19" s="14">
        <f t="shared" ref="AR19" si="14">IFERROR(N19/AC19, "N.A.")</f>
        <v>4206.4864864864867</v>
      </c>
    </row>
    <row r="20" spans="1:44" ht="15" customHeight="1" thickBot="1" x14ac:dyDescent="0.3">
      <c r="A20" s="5" t="s">
        <v>0</v>
      </c>
      <c r="B20" s="24">
        <f>B19+C19</f>
        <v>18656660</v>
      </c>
      <c r="C20" s="26"/>
      <c r="D20" s="24">
        <f>D19+E19</f>
        <v>1413840</v>
      </c>
      <c r="E20" s="26"/>
      <c r="F20" s="24">
        <f>F19+G19</f>
        <v>0</v>
      </c>
      <c r="G20" s="26"/>
      <c r="H20" s="24">
        <f>H19+I19</f>
        <v>1252180</v>
      </c>
      <c r="I20" s="26"/>
      <c r="J20" s="24">
        <f>J19+K19</f>
        <v>0</v>
      </c>
      <c r="K20" s="26"/>
      <c r="L20" s="24">
        <f>L19+M19</f>
        <v>21322680</v>
      </c>
      <c r="M20" s="25"/>
      <c r="N20" s="18">
        <f>B20+D20+F20+H20+J20</f>
        <v>21322680</v>
      </c>
      <c r="P20" s="5" t="s">
        <v>0</v>
      </c>
      <c r="Q20" s="24">
        <f>Q19+R19</f>
        <v>4247</v>
      </c>
      <c r="R20" s="26"/>
      <c r="S20" s="24">
        <f>S19+T19</f>
        <v>274</v>
      </c>
      <c r="T20" s="26"/>
      <c r="U20" s="24">
        <f>U19+V19</f>
        <v>0</v>
      </c>
      <c r="V20" s="26"/>
      <c r="W20" s="24">
        <f>W19+X19</f>
        <v>548</v>
      </c>
      <c r="X20" s="26"/>
      <c r="Y20" s="24">
        <f>Y19+Z19</f>
        <v>0</v>
      </c>
      <c r="Z20" s="26"/>
      <c r="AA20" s="24">
        <f>AA19+AB19</f>
        <v>5069</v>
      </c>
      <c r="AB20" s="26"/>
      <c r="AC20" s="19">
        <f>Q20+S20+U20+W20+Y20</f>
        <v>5069</v>
      </c>
      <c r="AE20" s="5" t="s">
        <v>0</v>
      </c>
      <c r="AF20" s="27">
        <f>IFERROR(B20/Q20,"N.A.")</f>
        <v>4392.9032258064517</v>
      </c>
      <c r="AG20" s="28"/>
      <c r="AH20" s="27">
        <f>IFERROR(D20/S20,"N.A.")</f>
        <v>5160</v>
      </c>
      <c r="AI20" s="28"/>
      <c r="AJ20" s="27" t="str">
        <f>IFERROR(F20/U20,"N.A.")</f>
        <v>N.A.</v>
      </c>
      <c r="AK20" s="28"/>
      <c r="AL20" s="27">
        <f>IFERROR(H20/W20,"N.A.")</f>
        <v>2285</v>
      </c>
      <c r="AM20" s="28"/>
      <c r="AN20" s="27" t="str">
        <f>IFERROR(J20/Y20,"N.A.")</f>
        <v>N.A.</v>
      </c>
      <c r="AO20" s="28"/>
      <c r="AP20" s="27">
        <f>IFERROR(L20/AA20,"N.A.")</f>
        <v>4206.4864864864867</v>
      </c>
      <c r="AQ20" s="28"/>
      <c r="AR20" s="16">
        <f>IFERROR(N20/AC20, "N.A.")</f>
        <v>4206.4864864864867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980920</v>
      </c>
      <c r="C27" s="2"/>
      <c r="D27" s="2">
        <v>1413840</v>
      </c>
      <c r="E27" s="2"/>
      <c r="F27" s="2"/>
      <c r="G27" s="2"/>
      <c r="H27" s="2">
        <v>0</v>
      </c>
      <c r="I27" s="2"/>
      <c r="J27" s="2"/>
      <c r="K27" s="2"/>
      <c r="L27" s="1">
        <f>B27+D27+F27+H27+J27</f>
        <v>2394760</v>
      </c>
      <c r="M27" s="13">
        <f>C27+E27+G27+I27+K27</f>
        <v>0</v>
      </c>
      <c r="N27" s="14">
        <f>L27+M27</f>
        <v>2394760</v>
      </c>
      <c r="P27" s="3" t="s">
        <v>12</v>
      </c>
      <c r="Q27" s="2">
        <v>274</v>
      </c>
      <c r="R27" s="2">
        <v>0</v>
      </c>
      <c r="S27" s="2">
        <v>274</v>
      </c>
      <c r="T27" s="2">
        <v>0</v>
      </c>
      <c r="U27" s="2">
        <v>0</v>
      </c>
      <c r="V27" s="2">
        <v>0</v>
      </c>
      <c r="W27" s="2">
        <v>137</v>
      </c>
      <c r="X27" s="2">
        <v>0</v>
      </c>
      <c r="Y27" s="2">
        <v>0</v>
      </c>
      <c r="Z27" s="2">
        <v>0</v>
      </c>
      <c r="AA27" s="1">
        <f>Q27+S27+U27+W27+Y27</f>
        <v>685</v>
      </c>
      <c r="AB27" s="13">
        <f>R27+T27+V27+X27+Z27</f>
        <v>0</v>
      </c>
      <c r="AC27" s="14">
        <f>AA27+AB27</f>
        <v>685</v>
      </c>
      <c r="AE27" s="3" t="s">
        <v>12</v>
      </c>
      <c r="AF27" s="2">
        <f>IFERROR(B27/Q27, "N.A.")</f>
        <v>3580</v>
      </c>
      <c r="AG27" s="2" t="str">
        <f t="shared" ref="AG27:AR31" si="15">IFERROR(C27/R27, "N.A.")</f>
        <v>N.A.</v>
      </c>
      <c r="AH27" s="2">
        <f t="shared" si="15"/>
        <v>5160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3496</v>
      </c>
      <c r="AQ27" s="13" t="str">
        <f t="shared" si="15"/>
        <v>N.A.</v>
      </c>
      <c r="AR27" s="14">
        <f t="shared" si="15"/>
        <v>3496</v>
      </c>
    </row>
    <row r="28" spans="1:44" ht="15" customHeight="1" thickBot="1" x14ac:dyDescent="0.3">
      <c r="A28" s="3" t="s">
        <v>13</v>
      </c>
      <c r="B28" s="2">
        <v>800080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800080</v>
      </c>
      <c r="M28" s="13">
        <f t="shared" si="16"/>
        <v>0</v>
      </c>
      <c r="N28" s="14">
        <f t="shared" ref="N28:N30" si="17">L28+M28</f>
        <v>800080</v>
      </c>
      <c r="P28" s="3" t="s">
        <v>13</v>
      </c>
      <c r="Q28" s="2">
        <v>411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411</v>
      </c>
      <c r="AB28" s="13">
        <f t="shared" si="18"/>
        <v>0</v>
      </c>
      <c r="AC28" s="14">
        <f t="shared" ref="AC28:AC30" si="19">AA28+AB28</f>
        <v>411</v>
      </c>
      <c r="AE28" s="3" t="s">
        <v>13</v>
      </c>
      <c r="AF28" s="2">
        <f t="shared" ref="AF28:AF31" si="20">IFERROR(B28/Q28, "N.A.")</f>
        <v>1946.6666666666667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1946.6666666666667</v>
      </c>
      <c r="AQ28" s="13" t="str">
        <f t="shared" si="15"/>
        <v>N.A.</v>
      </c>
      <c r="AR28" s="14">
        <f t="shared" si="15"/>
        <v>1946.6666666666667</v>
      </c>
    </row>
    <row r="29" spans="1:44" ht="15" customHeight="1" thickBot="1" x14ac:dyDescent="0.3">
      <c r="A29" s="3" t="s">
        <v>14</v>
      </c>
      <c r="B29" s="2">
        <v>1472750</v>
      </c>
      <c r="C29" s="2">
        <v>9666720</v>
      </c>
      <c r="D29" s="2"/>
      <c r="E29" s="2"/>
      <c r="F29" s="2"/>
      <c r="G29" s="2"/>
      <c r="H29" s="2"/>
      <c r="I29" s="2"/>
      <c r="J29" s="2"/>
      <c r="K29" s="2"/>
      <c r="L29" s="1">
        <f t="shared" si="16"/>
        <v>1472750</v>
      </c>
      <c r="M29" s="13">
        <f t="shared" si="16"/>
        <v>9666720</v>
      </c>
      <c r="N29" s="14">
        <f t="shared" si="17"/>
        <v>11139470</v>
      </c>
      <c r="P29" s="3" t="s">
        <v>14</v>
      </c>
      <c r="Q29" s="2">
        <v>274</v>
      </c>
      <c r="R29" s="2">
        <v>1507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274</v>
      </c>
      <c r="AB29" s="13">
        <f t="shared" si="18"/>
        <v>1507</v>
      </c>
      <c r="AC29" s="14">
        <f t="shared" si="19"/>
        <v>1781</v>
      </c>
      <c r="AE29" s="3" t="s">
        <v>14</v>
      </c>
      <c r="AF29" s="2">
        <f t="shared" si="20"/>
        <v>5375</v>
      </c>
      <c r="AG29" s="2">
        <f t="shared" si="15"/>
        <v>6414.545454545455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5375</v>
      </c>
      <c r="AQ29" s="13">
        <f t="shared" si="15"/>
        <v>6414.545454545455</v>
      </c>
      <c r="AR29" s="14">
        <f t="shared" si="15"/>
        <v>6254.6153846153848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3253750.0000000005</v>
      </c>
      <c r="C31" s="2">
        <v>9666720</v>
      </c>
      <c r="D31" s="2">
        <v>1413840</v>
      </c>
      <c r="E31" s="2"/>
      <c r="F31" s="2"/>
      <c r="G31" s="2"/>
      <c r="H31" s="2">
        <v>0</v>
      </c>
      <c r="I31" s="2"/>
      <c r="J31" s="2"/>
      <c r="K31" s="2"/>
      <c r="L31" s="1">
        <f t="shared" ref="L31" si="21">B31+D31+F31+H31+J31</f>
        <v>4667590</v>
      </c>
      <c r="M31" s="13">
        <f t="shared" ref="M31" si="22">C31+E31+G31+I31+K31</f>
        <v>9666720</v>
      </c>
      <c r="N31" s="17">
        <f t="shared" ref="N31" si="23">L31+M31</f>
        <v>14334310</v>
      </c>
      <c r="P31" s="4" t="s">
        <v>16</v>
      </c>
      <c r="Q31" s="2">
        <v>959</v>
      </c>
      <c r="R31" s="2">
        <v>1507</v>
      </c>
      <c r="S31" s="2">
        <v>274</v>
      </c>
      <c r="T31" s="2">
        <v>0</v>
      </c>
      <c r="U31" s="2">
        <v>0</v>
      </c>
      <c r="V31" s="2">
        <v>0</v>
      </c>
      <c r="W31" s="2">
        <v>137</v>
      </c>
      <c r="X31" s="2">
        <v>0</v>
      </c>
      <c r="Y31" s="2">
        <v>0</v>
      </c>
      <c r="Z31" s="2">
        <v>0</v>
      </c>
      <c r="AA31" s="1">
        <f t="shared" ref="AA31" si="24">Q31+S31+U31+W31+Y31</f>
        <v>1370</v>
      </c>
      <c r="AB31" s="13">
        <f t="shared" ref="AB31" si="25">R31+T31+V31+X31+Z31</f>
        <v>1507</v>
      </c>
      <c r="AC31" s="14">
        <f t="shared" ref="AC31" si="26">AA31+AB31</f>
        <v>2877</v>
      </c>
      <c r="AE31" s="4" t="s">
        <v>16</v>
      </c>
      <c r="AF31" s="2">
        <f t="shared" si="20"/>
        <v>3392.8571428571431</v>
      </c>
      <c r="AG31" s="2">
        <f t="shared" si="15"/>
        <v>6414.545454545455</v>
      </c>
      <c r="AH31" s="2">
        <f t="shared" si="15"/>
        <v>5160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3407</v>
      </c>
      <c r="AQ31" s="13">
        <f t="shared" ref="AQ31" si="28">IFERROR(M31/AB31, "N.A.")</f>
        <v>6414.545454545455</v>
      </c>
      <c r="AR31" s="14">
        <f t="shared" ref="AR31" si="29">IFERROR(N31/AC31, "N.A.")</f>
        <v>4982.3809523809523</v>
      </c>
    </row>
    <row r="32" spans="1:44" ht="15" customHeight="1" thickBot="1" x14ac:dyDescent="0.3">
      <c r="A32" s="5" t="s">
        <v>0</v>
      </c>
      <c r="B32" s="24">
        <f>B31+C31</f>
        <v>12920470</v>
      </c>
      <c r="C32" s="26"/>
      <c r="D32" s="24">
        <f>D31+E31</f>
        <v>1413840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14334310</v>
      </c>
      <c r="M32" s="25"/>
      <c r="N32" s="18">
        <f>B32+D32+F32+H32+J32</f>
        <v>14334310</v>
      </c>
      <c r="P32" s="5" t="s">
        <v>0</v>
      </c>
      <c r="Q32" s="24">
        <f>Q31+R31</f>
        <v>2466</v>
      </c>
      <c r="R32" s="26"/>
      <c r="S32" s="24">
        <f>S31+T31</f>
        <v>274</v>
      </c>
      <c r="T32" s="26"/>
      <c r="U32" s="24">
        <f>U31+V31</f>
        <v>0</v>
      </c>
      <c r="V32" s="26"/>
      <c r="W32" s="24">
        <f>W31+X31</f>
        <v>137</v>
      </c>
      <c r="X32" s="26"/>
      <c r="Y32" s="24">
        <f>Y31+Z31</f>
        <v>0</v>
      </c>
      <c r="Z32" s="26"/>
      <c r="AA32" s="24">
        <f>AA31+AB31</f>
        <v>2877</v>
      </c>
      <c r="AB32" s="26"/>
      <c r="AC32" s="19">
        <f>Q32+S32+U32+W32+Y32</f>
        <v>2877</v>
      </c>
      <c r="AE32" s="5" t="s">
        <v>0</v>
      </c>
      <c r="AF32" s="27">
        <f>IFERROR(B32/Q32,"N.A.")</f>
        <v>5239.4444444444443</v>
      </c>
      <c r="AG32" s="28"/>
      <c r="AH32" s="27">
        <f>IFERROR(D32/S32,"N.A.")</f>
        <v>5160</v>
      </c>
      <c r="AI32" s="28"/>
      <c r="AJ32" s="27" t="str">
        <f>IFERROR(F32/U32,"N.A.")</f>
        <v>N.A.</v>
      </c>
      <c r="AK32" s="28"/>
      <c r="AL32" s="27">
        <f>IFERROR(H32/W32,"N.A.")</f>
        <v>0</v>
      </c>
      <c r="AM32" s="28"/>
      <c r="AN32" s="27" t="str">
        <f>IFERROR(J32/Y32,"N.A.")</f>
        <v>N.A.</v>
      </c>
      <c r="AO32" s="28"/>
      <c r="AP32" s="27">
        <f>IFERROR(L32/AA32,"N.A.")</f>
        <v>4982.3809523809523</v>
      </c>
      <c r="AQ32" s="28"/>
      <c r="AR32" s="16">
        <f>IFERROR(N32/AC32, "N.A.")</f>
        <v>4982.3809523809523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176730</v>
      </c>
      <c r="C39" s="2"/>
      <c r="D39" s="2"/>
      <c r="E39" s="2"/>
      <c r="F39" s="2"/>
      <c r="G39" s="2"/>
      <c r="H39" s="2">
        <v>1252180</v>
      </c>
      <c r="I39" s="2"/>
      <c r="J39" s="2"/>
      <c r="K39" s="2"/>
      <c r="L39" s="1">
        <f>B39+D39+F39+H39+J39</f>
        <v>1428910</v>
      </c>
      <c r="M39" s="13">
        <f>C39+E39+G39+I39+K39</f>
        <v>0</v>
      </c>
      <c r="N39" s="14">
        <f>L39+M39</f>
        <v>1428910</v>
      </c>
      <c r="P39" s="3" t="s">
        <v>12</v>
      </c>
      <c r="Q39" s="2">
        <v>137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411</v>
      </c>
      <c r="X39" s="2">
        <v>0</v>
      </c>
      <c r="Y39" s="2">
        <v>0</v>
      </c>
      <c r="Z39" s="2">
        <v>0</v>
      </c>
      <c r="AA39" s="1">
        <f>Q39+S39+U39+W39+Y39</f>
        <v>548</v>
      </c>
      <c r="AB39" s="13">
        <f>R39+T39+V39+X39+Z39</f>
        <v>0</v>
      </c>
      <c r="AC39" s="14">
        <f>AA39+AB39</f>
        <v>548</v>
      </c>
      <c r="AE39" s="3" t="s">
        <v>12</v>
      </c>
      <c r="AF39" s="2">
        <f>IFERROR(B39/Q39, "N.A.")</f>
        <v>1290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3046.6666666666665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2607.5</v>
      </c>
      <c r="AQ39" s="13" t="str">
        <f t="shared" si="30"/>
        <v>N.A.</v>
      </c>
      <c r="AR39" s="14">
        <f t="shared" si="30"/>
        <v>2607.5</v>
      </c>
    </row>
    <row r="40" spans="1:44" ht="15" customHeight="1" thickBot="1" x14ac:dyDescent="0.3">
      <c r="A40" s="3" t="s">
        <v>13</v>
      </c>
      <c r="B40" s="2">
        <v>505530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505530</v>
      </c>
      <c r="M40" s="13">
        <f t="shared" si="31"/>
        <v>0</v>
      </c>
      <c r="N40" s="14">
        <f t="shared" ref="N40:N42" si="32">L40+M40</f>
        <v>505530</v>
      </c>
      <c r="P40" s="3" t="s">
        <v>13</v>
      </c>
      <c r="Q40" s="2">
        <v>274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274</v>
      </c>
      <c r="AB40" s="13">
        <f t="shared" si="33"/>
        <v>0</v>
      </c>
      <c r="AC40" s="14">
        <f t="shared" ref="AC40:AC42" si="34">AA40+AB40</f>
        <v>274</v>
      </c>
      <c r="AE40" s="3" t="s">
        <v>13</v>
      </c>
      <c r="AF40" s="2">
        <f t="shared" ref="AF40:AF43" si="35">IFERROR(B40/Q40, "N.A.")</f>
        <v>1845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1845</v>
      </c>
      <c r="AQ40" s="13" t="str">
        <f t="shared" si="30"/>
        <v>N.A.</v>
      </c>
      <c r="AR40" s="14">
        <f t="shared" si="30"/>
        <v>1845</v>
      </c>
    </row>
    <row r="41" spans="1:44" ht="15" customHeight="1" thickBot="1" x14ac:dyDescent="0.3">
      <c r="A41" s="3" t="s">
        <v>14</v>
      </c>
      <c r="B41" s="2">
        <v>1601530</v>
      </c>
      <c r="C41" s="2">
        <v>3452400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1601530</v>
      </c>
      <c r="M41" s="13">
        <f t="shared" si="31"/>
        <v>3452400</v>
      </c>
      <c r="N41" s="14">
        <f t="shared" si="32"/>
        <v>5053930</v>
      </c>
      <c r="P41" s="3" t="s">
        <v>14</v>
      </c>
      <c r="Q41" s="2">
        <v>411</v>
      </c>
      <c r="R41" s="2">
        <v>959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411</v>
      </c>
      <c r="AB41" s="13">
        <f t="shared" si="33"/>
        <v>959</v>
      </c>
      <c r="AC41" s="14">
        <f t="shared" si="34"/>
        <v>1370</v>
      </c>
      <c r="AE41" s="3" t="s">
        <v>14</v>
      </c>
      <c r="AF41" s="2">
        <f t="shared" si="35"/>
        <v>3896.6666666666665</v>
      </c>
      <c r="AG41" s="2">
        <f t="shared" si="30"/>
        <v>3600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3896.6666666666665</v>
      </c>
      <c r="AQ41" s="13">
        <f t="shared" si="30"/>
        <v>3600</v>
      </c>
      <c r="AR41" s="14">
        <f t="shared" si="30"/>
        <v>3689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2283790</v>
      </c>
      <c r="C43" s="2">
        <v>3452400</v>
      </c>
      <c r="D43" s="2"/>
      <c r="E43" s="2"/>
      <c r="F43" s="2"/>
      <c r="G43" s="2"/>
      <c r="H43" s="2">
        <v>1252180</v>
      </c>
      <c r="I43" s="2"/>
      <c r="J43" s="2"/>
      <c r="K43" s="2"/>
      <c r="L43" s="1">
        <f t="shared" ref="L43" si="36">B43+D43+F43+H43+J43</f>
        <v>3535970</v>
      </c>
      <c r="M43" s="13">
        <f t="shared" ref="M43" si="37">C43+E43+G43+I43+K43</f>
        <v>3452400</v>
      </c>
      <c r="N43" s="17">
        <f t="shared" ref="N43" si="38">L43+M43</f>
        <v>6988370</v>
      </c>
      <c r="P43" s="4" t="s">
        <v>16</v>
      </c>
      <c r="Q43" s="2">
        <v>822</v>
      </c>
      <c r="R43" s="2">
        <v>959</v>
      </c>
      <c r="S43" s="2">
        <v>0</v>
      </c>
      <c r="T43" s="2">
        <v>0</v>
      </c>
      <c r="U43" s="2">
        <v>0</v>
      </c>
      <c r="V43" s="2">
        <v>0</v>
      </c>
      <c r="W43" s="2">
        <v>411</v>
      </c>
      <c r="X43" s="2">
        <v>0</v>
      </c>
      <c r="Y43" s="2">
        <v>0</v>
      </c>
      <c r="Z43" s="2">
        <v>0</v>
      </c>
      <c r="AA43" s="1">
        <f t="shared" ref="AA43" si="39">Q43+S43+U43+W43+Y43</f>
        <v>1233</v>
      </c>
      <c r="AB43" s="13">
        <f t="shared" ref="AB43" si="40">R43+T43+V43+X43+Z43</f>
        <v>959</v>
      </c>
      <c r="AC43" s="17">
        <f t="shared" ref="AC43" si="41">AA43+AB43</f>
        <v>2192</v>
      </c>
      <c r="AE43" s="4" t="s">
        <v>16</v>
      </c>
      <c r="AF43" s="2">
        <f t="shared" si="35"/>
        <v>2778.3333333333335</v>
      </c>
      <c r="AG43" s="2">
        <f t="shared" si="30"/>
        <v>3600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3046.6666666666665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2867.7777777777778</v>
      </c>
      <c r="AQ43" s="13">
        <f t="shared" ref="AQ43" si="43">IFERROR(M43/AB43, "N.A.")</f>
        <v>3600</v>
      </c>
      <c r="AR43" s="14">
        <f t="shared" ref="AR43" si="44">IFERROR(N43/AC43, "N.A.")</f>
        <v>3188.125</v>
      </c>
    </row>
    <row r="44" spans="1:44" ht="15" customHeight="1" thickBot="1" x14ac:dyDescent="0.3">
      <c r="A44" s="5" t="s">
        <v>0</v>
      </c>
      <c r="B44" s="24">
        <f>B43+C43</f>
        <v>5736190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1252180</v>
      </c>
      <c r="I44" s="26"/>
      <c r="J44" s="24">
        <f>J43+K43</f>
        <v>0</v>
      </c>
      <c r="K44" s="26"/>
      <c r="L44" s="24">
        <f>L43+M43</f>
        <v>6988370</v>
      </c>
      <c r="M44" s="25"/>
      <c r="N44" s="18">
        <f>B44+D44+F44+H44+J44</f>
        <v>6988370</v>
      </c>
      <c r="P44" s="5" t="s">
        <v>0</v>
      </c>
      <c r="Q44" s="24">
        <f>Q43+R43</f>
        <v>1781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411</v>
      </c>
      <c r="X44" s="26"/>
      <c r="Y44" s="24">
        <f>Y43+Z43</f>
        <v>0</v>
      </c>
      <c r="Z44" s="26"/>
      <c r="AA44" s="24">
        <f>AA43+AB43</f>
        <v>2192</v>
      </c>
      <c r="AB44" s="25"/>
      <c r="AC44" s="18">
        <f>Q44+S44+U44+W44+Y44</f>
        <v>2192</v>
      </c>
      <c r="AE44" s="5" t="s">
        <v>0</v>
      </c>
      <c r="AF44" s="27">
        <f>IFERROR(B44/Q44,"N.A.")</f>
        <v>3220.7692307692309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3046.6666666666665</v>
      </c>
      <c r="AM44" s="28"/>
      <c r="AN44" s="27" t="str">
        <f>IFERROR(J44/Y44,"N.A.")</f>
        <v>N.A.</v>
      </c>
      <c r="AO44" s="28"/>
      <c r="AP44" s="27">
        <f>IFERROR(L44/AA44,"N.A.")</f>
        <v>3188.125</v>
      </c>
      <c r="AQ44" s="28"/>
      <c r="AR44" s="16">
        <f>IFERROR(N44/AC44, "N.A.")</f>
        <v>3188.125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3946fdfc-da00-409a-95df-cd9f19cc2a9a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2014 T3</dc:title>
  <dc:subject>Matriz Hussmanns Quintana Roo, 2014-T3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2025-12-16T14:36:21Z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